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userName="Saša" reservationPassword="C6EC"/>
  <workbookPr filterPrivacy="1" defaultThemeVersion="124226"/>
  <bookViews>
    <workbookView xWindow="14505" yWindow="-15" windowWidth="14310" windowHeight="13050" tabRatio="687"/>
  </bookViews>
  <sheets>
    <sheet name="Rek" sheetId="148" r:id="rId1"/>
    <sheet name="D.1.1 až 3" sheetId="157" r:id="rId2"/>
    <sheet name="D.1.4.a" sheetId="158" r:id="rId3"/>
    <sheet name="D.1.4.b" sheetId="156" r:id="rId4"/>
    <sheet name="D.1.4.c.A" sheetId="149" r:id="rId5"/>
    <sheet name="D.1.4.c.B" sheetId="150" r:id="rId6"/>
    <sheet name="D.1.4.d" sheetId="151" r:id="rId7"/>
    <sheet name="VRN" sheetId="153" r:id="rId8"/>
  </sheets>
  <definedNames>
    <definedName name="_xlnm.Print_Titles" localSheetId="1">'D.1.1 až 3'!$1:$5</definedName>
    <definedName name="_xlnm.Print_Titles" localSheetId="2">D.1.4.a!$1:$5</definedName>
    <definedName name="_xlnm.Print_Titles" localSheetId="3">D.1.4.b!$1:$6</definedName>
    <definedName name="_xlnm.Print_Titles" localSheetId="4">D.1.4.c.A!$1:$5</definedName>
    <definedName name="_xlnm.Print_Titles" localSheetId="5">D.1.4.c.B!$1:$5</definedName>
    <definedName name="_xlnm.Print_Titles" localSheetId="6">D.1.4.d!$1:$5</definedName>
    <definedName name="_xlnm.Print_Titles" localSheetId="7">VRN!$1:$5</definedName>
    <definedName name="_xlnm.Print_Area" localSheetId="1">'D.1.1 až 3'!$A$1:$K$1583</definedName>
    <definedName name="_xlnm.Print_Area" localSheetId="2">D.1.4.a!$A$1:$F$167</definedName>
    <definedName name="_xlnm.Print_Area" localSheetId="3">D.1.4.b!$A$1:$L$86</definedName>
    <definedName name="_xlnm.Print_Area" localSheetId="4">D.1.4.c.A!$A$1:$F$143</definedName>
    <definedName name="_xlnm.Print_Area" localSheetId="5">D.1.4.c.B!$A$1:$F$66</definedName>
    <definedName name="_xlnm.Print_Area" localSheetId="6">D.1.4.d!$A$1:$F$74</definedName>
    <definedName name="_xlnm.Print_Area" localSheetId="0">Rek!$A$1:$E$34</definedName>
    <definedName name="_xlnm.Print_Area" localSheetId="7">VRN!$A$1:$G$74</definedName>
  </definedNames>
  <calcPr calcId="145621"/>
</workbook>
</file>

<file path=xl/calcChain.xml><?xml version="1.0" encoding="utf-8"?>
<calcChain xmlns="http://schemas.openxmlformats.org/spreadsheetml/2006/main">
  <c r="A57" i="153" l="1"/>
  <c r="A52" i="153"/>
  <c r="A47" i="153"/>
  <c r="A42" i="153"/>
  <c r="A32" i="153"/>
  <c r="A37" i="153" s="1"/>
  <c r="A27" i="153"/>
  <c r="O1107" i="157" l="1"/>
  <c r="M1107" i="157"/>
  <c r="K1107" i="157"/>
  <c r="O1104" i="157"/>
  <c r="M1104" i="157"/>
  <c r="K1104" i="157"/>
  <c r="O1101" i="157"/>
  <c r="M1101" i="157"/>
  <c r="K1101" i="157"/>
  <c r="H1049" i="157"/>
  <c r="O1050" i="157"/>
  <c r="M1050" i="157"/>
  <c r="K1050" i="157"/>
  <c r="O1048" i="157"/>
  <c r="M1048" i="157"/>
  <c r="K1048" i="157"/>
  <c r="E19" i="148" l="1"/>
  <c r="F161" i="158"/>
  <c r="F155" i="158"/>
  <c r="F153" i="158"/>
  <c r="F151" i="158" s="1"/>
  <c r="F148" i="158"/>
  <c r="F147" i="158"/>
  <c r="F146" i="158"/>
  <c r="F145" i="158"/>
  <c r="F144" i="158"/>
  <c r="F143" i="158"/>
  <c r="F142" i="158"/>
  <c r="F141" i="158"/>
  <c r="F140" i="158"/>
  <c r="F139" i="158"/>
  <c r="F138" i="158"/>
  <c r="F133" i="158"/>
  <c r="F132" i="158"/>
  <c r="F131" i="158"/>
  <c r="F130" i="158"/>
  <c r="F129" i="158"/>
  <c r="F128" i="158"/>
  <c r="F127" i="158"/>
  <c r="F126" i="158"/>
  <c r="F125" i="158"/>
  <c r="F124" i="158"/>
  <c r="F123" i="158"/>
  <c r="F122" i="158"/>
  <c r="F121" i="158"/>
  <c r="F120" i="158"/>
  <c r="F116" i="158" s="1"/>
  <c r="F119" i="158"/>
  <c r="F113" i="158"/>
  <c r="F112" i="158"/>
  <c r="F111" i="158"/>
  <c r="F110" i="158"/>
  <c r="F109" i="158"/>
  <c r="F108" i="158"/>
  <c r="F107" i="158"/>
  <c r="F106" i="158"/>
  <c r="F105" i="158"/>
  <c r="F104" i="158"/>
  <c r="F103" i="158"/>
  <c r="F102" i="158"/>
  <c r="F101" i="158"/>
  <c r="F100" i="158"/>
  <c r="F99" i="158"/>
  <c r="F98" i="158"/>
  <c r="F97" i="158"/>
  <c r="F96" i="158"/>
  <c r="F95" i="158"/>
  <c r="F94" i="158"/>
  <c r="F93" i="158"/>
  <c r="F92" i="158"/>
  <c r="F89" i="158" s="1"/>
  <c r="F86" i="158"/>
  <c r="F85" i="158"/>
  <c r="F84" i="158"/>
  <c r="F83" i="158"/>
  <c r="F82" i="158"/>
  <c r="F81" i="158"/>
  <c r="F80" i="158"/>
  <c r="F79" i="158"/>
  <c r="F78" i="158"/>
  <c r="F77" i="158"/>
  <c r="F76" i="158"/>
  <c r="F75" i="158"/>
  <c r="F74" i="158"/>
  <c r="F73" i="158"/>
  <c r="F72" i="158"/>
  <c r="F67" i="158"/>
  <c r="F66" i="158"/>
  <c r="F65" i="158"/>
  <c r="F64" i="158"/>
  <c r="F63" i="158"/>
  <c r="F62" i="158"/>
  <c r="F61" i="158"/>
  <c r="F60" i="158"/>
  <c r="F59" i="158"/>
  <c r="F58" i="158"/>
  <c r="F57" i="158"/>
  <c r="F55" i="158" s="1"/>
  <c r="F52" i="158"/>
  <c r="F51" i="158"/>
  <c r="F50" i="158"/>
  <c r="F48" i="158" s="1"/>
  <c r="F45" i="158"/>
  <c r="F44" i="158"/>
  <c r="F43" i="158"/>
  <c r="F42" i="158"/>
  <c r="F41" i="158"/>
  <c r="F40" i="158"/>
  <c r="F39" i="158"/>
  <c r="F38" i="158"/>
  <c r="F35" i="158" s="1"/>
  <c r="F37" i="158"/>
  <c r="F32" i="158"/>
  <c r="F31" i="158"/>
  <c r="F30" i="158"/>
  <c r="F28" i="158" s="1"/>
  <c r="F24" i="158"/>
  <c r="F23" i="158"/>
  <c r="F22" i="158"/>
  <c r="F21" i="158"/>
  <c r="A21" i="158"/>
  <c r="F20" i="158"/>
  <c r="A20" i="158"/>
  <c r="C2" i="158"/>
  <c r="C1" i="158"/>
  <c r="F136" i="158" l="1"/>
  <c r="F70" i="158"/>
  <c r="F18" i="158"/>
  <c r="A23" i="158"/>
  <c r="A22" i="158"/>
  <c r="H1" i="157"/>
  <c r="H2" i="157"/>
  <c r="A19" i="157"/>
  <c r="A21" i="157" s="1"/>
  <c r="K19" i="157"/>
  <c r="M19" i="157"/>
  <c r="O19" i="157"/>
  <c r="K21" i="157"/>
  <c r="M21" i="157"/>
  <c r="O21" i="157"/>
  <c r="K23" i="157"/>
  <c r="M23" i="157"/>
  <c r="O23" i="157"/>
  <c r="K32" i="157"/>
  <c r="M32" i="157"/>
  <c r="O32" i="157"/>
  <c r="K35" i="157"/>
  <c r="M35" i="157"/>
  <c r="O35" i="157"/>
  <c r="K42" i="157"/>
  <c r="M42" i="157"/>
  <c r="O42" i="157"/>
  <c r="K46" i="157"/>
  <c r="M46" i="157"/>
  <c r="O46" i="157"/>
  <c r="K54" i="157"/>
  <c r="M54" i="157"/>
  <c r="O54" i="157"/>
  <c r="K77" i="157"/>
  <c r="M77" i="157"/>
  <c r="O77" i="157"/>
  <c r="K95" i="157"/>
  <c r="M95" i="157"/>
  <c r="O95" i="157"/>
  <c r="K98" i="157"/>
  <c r="M98" i="157"/>
  <c r="O98" i="157"/>
  <c r="K108" i="157"/>
  <c r="M108" i="157"/>
  <c r="O108" i="157"/>
  <c r="K116" i="157"/>
  <c r="M116" i="157"/>
  <c r="O116" i="157"/>
  <c r="K122" i="157"/>
  <c r="M122" i="157"/>
  <c r="O122" i="157"/>
  <c r="K128" i="157"/>
  <c r="M128" i="157"/>
  <c r="O128" i="157"/>
  <c r="K133" i="157"/>
  <c r="M133" i="157"/>
  <c r="O133" i="157"/>
  <c r="K142" i="157"/>
  <c r="M142" i="157"/>
  <c r="O142" i="157"/>
  <c r="K147" i="157"/>
  <c r="M147" i="157"/>
  <c r="O147" i="157"/>
  <c r="K155" i="157"/>
  <c r="M155" i="157"/>
  <c r="O155" i="157"/>
  <c r="K163" i="157"/>
  <c r="M163" i="157"/>
  <c r="O163" i="157"/>
  <c r="K165" i="157"/>
  <c r="M165" i="157"/>
  <c r="O165" i="157"/>
  <c r="K168" i="157"/>
  <c r="M168" i="157"/>
  <c r="O168" i="157"/>
  <c r="K173" i="157"/>
  <c r="M173" i="157"/>
  <c r="O173" i="157"/>
  <c r="K177" i="157"/>
  <c r="M177" i="157"/>
  <c r="O177" i="157"/>
  <c r="K182" i="157"/>
  <c r="M182" i="157"/>
  <c r="O182" i="157"/>
  <c r="K185" i="157"/>
  <c r="M185" i="157"/>
  <c r="O185" i="157"/>
  <c r="K188" i="157"/>
  <c r="M188" i="157"/>
  <c r="O188" i="157"/>
  <c r="K192" i="157"/>
  <c r="M192" i="157"/>
  <c r="O192" i="157"/>
  <c r="K203" i="157"/>
  <c r="M203" i="157"/>
  <c r="O203" i="157"/>
  <c r="K213" i="157"/>
  <c r="M213" i="157"/>
  <c r="O213" i="157"/>
  <c r="K217" i="157"/>
  <c r="M217" i="157"/>
  <c r="O217" i="157"/>
  <c r="K220" i="157"/>
  <c r="M220" i="157"/>
  <c r="O220" i="157"/>
  <c r="K222" i="157"/>
  <c r="M222" i="157"/>
  <c r="O222" i="157"/>
  <c r="K225" i="157"/>
  <c r="M225" i="157"/>
  <c r="O225" i="157"/>
  <c r="K228" i="157"/>
  <c r="M228" i="157"/>
  <c r="O228" i="157"/>
  <c r="K230" i="157"/>
  <c r="M230" i="157"/>
  <c r="O230" i="157"/>
  <c r="K234" i="157"/>
  <c r="M234" i="157"/>
  <c r="O234" i="157"/>
  <c r="K236" i="157"/>
  <c r="M236" i="157"/>
  <c r="O236" i="157"/>
  <c r="K238" i="157"/>
  <c r="M238" i="157"/>
  <c r="O238" i="157"/>
  <c r="K242" i="157"/>
  <c r="M242" i="157"/>
  <c r="O242" i="157"/>
  <c r="K244" i="157"/>
  <c r="M244" i="157"/>
  <c r="O244" i="157"/>
  <c r="K248" i="157"/>
  <c r="M248" i="157"/>
  <c r="O248" i="157"/>
  <c r="K251" i="157"/>
  <c r="M251" i="157"/>
  <c r="O251" i="157"/>
  <c r="K254" i="157"/>
  <c r="M254" i="157"/>
  <c r="O254" i="157"/>
  <c r="K258" i="157"/>
  <c r="M258" i="157"/>
  <c r="O258" i="157"/>
  <c r="K261" i="157"/>
  <c r="M261" i="157"/>
  <c r="O261" i="157"/>
  <c r="K266" i="157"/>
  <c r="M266" i="157"/>
  <c r="O266" i="157"/>
  <c r="K268" i="157"/>
  <c r="M268" i="157"/>
  <c r="O268" i="157"/>
  <c r="K274" i="157"/>
  <c r="M274" i="157"/>
  <c r="O274" i="157"/>
  <c r="K278" i="157"/>
  <c r="M278" i="157"/>
  <c r="O278" i="157"/>
  <c r="K282" i="157"/>
  <c r="M282" i="157"/>
  <c r="O282" i="157"/>
  <c r="K284" i="157"/>
  <c r="M284" i="157"/>
  <c r="O284" i="157"/>
  <c r="K286" i="157"/>
  <c r="M286" i="157"/>
  <c r="O286" i="157"/>
  <c r="K289" i="157"/>
  <c r="M289" i="157"/>
  <c r="O289" i="157"/>
  <c r="K291" i="157"/>
  <c r="M291" i="157"/>
  <c r="O291" i="157"/>
  <c r="K293" i="157"/>
  <c r="M293" i="157"/>
  <c r="O293" i="157"/>
  <c r="K295" i="157"/>
  <c r="M295" i="157"/>
  <c r="O295" i="157"/>
  <c r="K297" i="157"/>
  <c r="M297" i="157"/>
  <c r="O297" i="157"/>
  <c r="K300" i="157"/>
  <c r="M300" i="157"/>
  <c r="O300" i="157"/>
  <c r="K302" i="157"/>
  <c r="M302" i="157"/>
  <c r="O302" i="157"/>
  <c r="K305" i="157"/>
  <c r="M305" i="157"/>
  <c r="O305" i="157"/>
  <c r="K307" i="157"/>
  <c r="M307" i="157"/>
  <c r="O307" i="157"/>
  <c r="K310" i="157"/>
  <c r="M310" i="157"/>
  <c r="O310" i="157"/>
  <c r="K312" i="157"/>
  <c r="M312" i="157"/>
  <c r="O312" i="157"/>
  <c r="K315" i="157"/>
  <c r="M315" i="157"/>
  <c r="O315" i="157"/>
  <c r="K317" i="157"/>
  <c r="M317" i="157"/>
  <c r="O317" i="157"/>
  <c r="K319" i="157"/>
  <c r="M319" i="157"/>
  <c r="O319" i="157"/>
  <c r="K321" i="157"/>
  <c r="M321" i="157"/>
  <c r="O321" i="157"/>
  <c r="K327" i="157"/>
  <c r="M327" i="157"/>
  <c r="O327" i="157"/>
  <c r="K337" i="157"/>
  <c r="M337" i="157"/>
  <c r="O337" i="157"/>
  <c r="K339" i="157"/>
  <c r="M339" i="157"/>
  <c r="O339" i="157"/>
  <c r="K344" i="157"/>
  <c r="M344" i="157"/>
  <c r="O344" i="157"/>
  <c r="K347" i="157"/>
  <c r="M347" i="157"/>
  <c r="O347" i="157"/>
  <c r="K349" i="157"/>
  <c r="M349" i="157"/>
  <c r="O349" i="157"/>
  <c r="K351" i="157"/>
  <c r="M351" i="157"/>
  <c r="O351" i="157"/>
  <c r="K353" i="157"/>
  <c r="M353" i="157"/>
  <c r="O353" i="157"/>
  <c r="K355" i="157"/>
  <c r="M355" i="157"/>
  <c r="O355" i="157"/>
  <c r="K357" i="157"/>
  <c r="M357" i="157"/>
  <c r="O357" i="157"/>
  <c r="K364" i="157"/>
  <c r="M364" i="157"/>
  <c r="O364" i="157"/>
  <c r="K366" i="157"/>
  <c r="M366" i="157"/>
  <c r="O366" i="157"/>
  <c r="K369" i="157"/>
  <c r="M369" i="157"/>
  <c r="O369" i="157"/>
  <c r="K372" i="157"/>
  <c r="M372" i="157"/>
  <c r="O372" i="157"/>
  <c r="K375" i="157"/>
  <c r="M375" i="157"/>
  <c r="O375" i="157"/>
  <c r="K378" i="157"/>
  <c r="M378" i="157"/>
  <c r="O378" i="157"/>
  <c r="K380" i="157"/>
  <c r="M380" i="157"/>
  <c r="O380" i="157"/>
  <c r="K387" i="157"/>
  <c r="M387" i="157"/>
  <c r="O387" i="157"/>
  <c r="K391" i="157"/>
  <c r="M391" i="157"/>
  <c r="O391" i="157"/>
  <c r="K394" i="157"/>
  <c r="M394" i="157"/>
  <c r="O394" i="157"/>
  <c r="K397" i="157"/>
  <c r="M397" i="157"/>
  <c r="O397" i="157"/>
  <c r="K400" i="157"/>
  <c r="M400" i="157"/>
  <c r="O400" i="157"/>
  <c r="K403" i="157"/>
  <c r="M403" i="157"/>
  <c r="O403" i="157"/>
  <c r="K405" i="157"/>
  <c r="M405" i="157"/>
  <c r="O405" i="157"/>
  <c r="K407" i="157"/>
  <c r="M407" i="157"/>
  <c r="O407" i="157"/>
  <c r="K409" i="157"/>
  <c r="M409" i="157"/>
  <c r="O409" i="157"/>
  <c r="K411" i="157"/>
  <c r="M411" i="157"/>
  <c r="O411" i="157"/>
  <c r="K413" i="157"/>
  <c r="M413" i="157"/>
  <c r="O413" i="157"/>
  <c r="K415" i="157"/>
  <c r="M415" i="157"/>
  <c r="O415" i="157"/>
  <c r="K417" i="157"/>
  <c r="M417" i="157"/>
  <c r="O417" i="157"/>
  <c r="K423" i="157"/>
  <c r="M423" i="157"/>
  <c r="O423" i="157"/>
  <c r="K432" i="157"/>
  <c r="M432" i="157"/>
  <c r="O432" i="157"/>
  <c r="K434" i="157"/>
  <c r="M434" i="157"/>
  <c r="O434" i="157"/>
  <c r="K437" i="157"/>
  <c r="M437" i="157"/>
  <c r="O437" i="157"/>
  <c r="K440" i="157"/>
  <c r="M440" i="157"/>
  <c r="O440" i="157"/>
  <c r="K442" i="157"/>
  <c r="M442" i="157"/>
  <c r="O442" i="157"/>
  <c r="K445" i="157"/>
  <c r="M445" i="157"/>
  <c r="O445" i="157"/>
  <c r="K448" i="157"/>
  <c r="M448" i="157"/>
  <c r="O448" i="157"/>
  <c r="K456" i="157"/>
  <c r="M456" i="157"/>
  <c r="O456" i="157"/>
  <c r="K462" i="157"/>
  <c r="M462" i="157"/>
  <c r="O462" i="157"/>
  <c r="K469" i="157"/>
  <c r="M469" i="157"/>
  <c r="O469" i="157"/>
  <c r="K487" i="157"/>
  <c r="M487" i="157"/>
  <c r="O487" i="157"/>
  <c r="K502" i="157"/>
  <c r="M502" i="157"/>
  <c r="O502" i="157"/>
  <c r="K509" i="157"/>
  <c r="M509" i="157"/>
  <c r="O509" i="157"/>
  <c r="K514" i="157"/>
  <c r="M514" i="157"/>
  <c r="O514" i="157"/>
  <c r="K517" i="157"/>
  <c r="M517" i="157"/>
  <c r="O517" i="157"/>
  <c r="K521" i="157"/>
  <c r="M521" i="157"/>
  <c r="O521" i="157"/>
  <c r="K525" i="157"/>
  <c r="M525" i="157"/>
  <c r="O525" i="157"/>
  <c r="K540" i="157"/>
  <c r="M540" i="157"/>
  <c r="O540" i="157"/>
  <c r="K546" i="157"/>
  <c r="M546" i="157"/>
  <c r="O546" i="157"/>
  <c r="K552" i="157"/>
  <c r="M552" i="157"/>
  <c r="O552" i="157"/>
  <c r="K559" i="157"/>
  <c r="M559" i="157"/>
  <c r="O559" i="157"/>
  <c r="K651" i="157"/>
  <c r="M651" i="157"/>
  <c r="O651" i="157"/>
  <c r="K655" i="157"/>
  <c r="M655" i="157"/>
  <c r="O655" i="157"/>
  <c r="K667" i="157"/>
  <c r="M667" i="157"/>
  <c r="O667" i="157"/>
  <c r="K671" i="157"/>
  <c r="M671" i="157"/>
  <c r="O671" i="157"/>
  <c r="K674" i="157"/>
  <c r="M674" i="157"/>
  <c r="O674" i="157"/>
  <c r="K690" i="157"/>
  <c r="M690" i="157"/>
  <c r="O690" i="157"/>
  <c r="K692" i="157"/>
  <c r="M692" i="157"/>
  <c r="O692" i="157"/>
  <c r="K778" i="157"/>
  <c r="M778" i="157"/>
  <c r="O778" i="157"/>
  <c r="K780" i="157"/>
  <c r="M780" i="157"/>
  <c r="O780" i="157"/>
  <c r="K804" i="157"/>
  <c r="M804" i="157"/>
  <c r="O804" i="157"/>
  <c r="K806" i="157"/>
  <c r="M806" i="157"/>
  <c r="O806" i="157"/>
  <c r="K809" i="157"/>
  <c r="M809" i="157"/>
  <c r="O809" i="157"/>
  <c r="K812" i="157"/>
  <c r="M812" i="157"/>
  <c r="O812" i="157"/>
  <c r="K814" i="157"/>
  <c r="M814" i="157"/>
  <c r="O814" i="157"/>
  <c r="K817" i="157"/>
  <c r="M817" i="157"/>
  <c r="O817" i="157"/>
  <c r="K819" i="157"/>
  <c r="M819" i="157"/>
  <c r="O819" i="157"/>
  <c r="K821" i="157"/>
  <c r="M821" i="157"/>
  <c r="O821" i="157"/>
  <c r="K823" i="157"/>
  <c r="M823" i="157"/>
  <c r="O823" i="157"/>
  <c r="K829" i="157"/>
  <c r="M829" i="157"/>
  <c r="O829" i="157"/>
  <c r="K832" i="157"/>
  <c r="M832" i="157"/>
  <c r="O832" i="157"/>
  <c r="K845" i="157"/>
  <c r="M845" i="157"/>
  <c r="O845" i="157"/>
  <c r="K847" i="157"/>
  <c r="M847" i="157"/>
  <c r="O847" i="157"/>
  <c r="K849" i="157"/>
  <c r="M849" i="157"/>
  <c r="O849" i="157"/>
  <c r="K853" i="157"/>
  <c r="M853" i="157"/>
  <c r="O853" i="157"/>
  <c r="K859" i="157"/>
  <c r="M859" i="157"/>
  <c r="O859" i="157"/>
  <c r="K861" i="157"/>
  <c r="M861" i="157"/>
  <c r="O861" i="157"/>
  <c r="K867" i="157"/>
  <c r="K865" i="157" s="1"/>
  <c r="M867" i="157"/>
  <c r="M865" i="157" s="1"/>
  <c r="O867" i="157"/>
  <c r="O865" i="157" s="1"/>
  <c r="K873" i="157"/>
  <c r="M873" i="157"/>
  <c r="O873" i="157"/>
  <c r="K910" i="157"/>
  <c r="M910" i="157"/>
  <c r="O910" i="157"/>
  <c r="K921" i="157"/>
  <c r="M921" i="157"/>
  <c r="O921" i="157"/>
  <c r="K933" i="157"/>
  <c r="M933" i="157"/>
  <c r="O933" i="157"/>
  <c r="K939" i="157"/>
  <c r="M939" i="157"/>
  <c r="O939" i="157"/>
  <c r="K944" i="157"/>
  <c r="M944" i="157"/>
  <c r="O944" i="157"/>
  <c r="K952" i="157"/>
  <c r="M952" i="157"/>
  <c r="O952" i="157"/>
  <c r="K954" i="157"/>
  <c r="M954" i="157"/>
  <c r="O954" i="157"/>
  <c r="K957" i="157"/>
  <c r="M957" i="157"/>
  <c r="O957" i="157"/>
  <c r="K959" i="157"/>
  <c r="M959" i="157"/>
  <c r="O959" i="157"/>
  <c r="K965" i="157"/>
  <c r="M965" i="157"/>
  <c r="O965" i="157"/>
  <c r="K967" i="157"/>
  <c r="M967" i="157"/>
  <c r="O967" i="157"/>
  <c r="K969" i="157"/>
  <c r="M969" i="157"/>
  <c r="O969" i="157"/>
  <c r="K971" i="157"/>
  <c r="M971" i="157"/>
  <c r="O971" i="157"/>
  <c r="K973" i="157"/>
  <c r="M973" i="157"/>
  <c r="O973" i="157"/>
  <c r="K975" i="157"/>
  <c r="M975" i="157"/>
  <c r="O975" i="157"/>
  <c r="K977" i="157"/>
  <c r="M977" i="157"/>
  <c r="O977" i="157"/>
  <c r="K979" i="157"/>
  <c r="M979" i="157"/>
  <c r="O979" i="157"/>
  <c r="K981" i="157"/>
  <c r="M981" i="157"/>
  <c r="O981" i="157"/>
  <c r="K983" i="157"/>
  <c r="M983" i="157"/>
  <c r="O983" i="157"/>
  <c r="K985" i="157"/>
  <c r="M985" i="157"/>
  <c r="O985" i="157"/>
  <c r="K987" i="157"/>
  <c r="M987" i="157"/>
  <c r="O987" i="157"/>
  <c r="K989" i="157"/>
  <c r="M989" i="157"/>
  <c r="O989" i="157"/>
  <c r="K991" i="157"/>
  <c r="M991" i="157"/>
  <c r="O991" i="157"/>
  <c r="K993" i="157"/>
  <c r="M993" i="157"/>
  <c r="O993" i="157"/>
  <c r="K995" i="157"/>
  <c r="M995" i="157"/>
  <c r="O995" i="157"/>
  <c r="K997" i="157"/>
  <c r="M997" i="157"/>
  <c r="O997" i="157"/>
  <c r="K999" i="157"/>
  <c r="M999" i="157"/>
  <c r="O999" i="157"/>
  <c r="K1001" i="157"/>
  <c r="M1001" i="157"/>
  <c r="O1001" i="157"/>
  <c r="K1004" i="157"/>
  <c r="M1004" i="157"/>
  <c r="O1004" i="157"/>
  <c r="K1006" i="157"/>
  <c r="M1006" i="157"/>
  <c r="O1006" i="157"/>
  <c r="K1008" i="157"/>
  <c r="M1008" i="157"/>
  <c r="O1008" i="157"/>
  <c r="K1010" i="157"/>
  <c r="M1010" i="157"/>
  <c r="O1010" i="157"/>
  <c r="K1012" i="157"/>
  <c r="M1012" i="157"/>
  <c r="O1012" i="157"/>
  <c r="K1014" i="157"/>
  <c r="M1014" i="157"/>
  <c r="O1014" i="157"/>
  <c r="K1018" i="157"/>
  <c r="M1018" i="157"/>
  <c r="O1018" i="157"/>
  <c r="K1024" i="157"/>
  <c r="M1024" i="157"/>
  <c r="O1024" i="157"/>
  <c r="K1030" i="157"/>
  <c r="M1030" i="157"/>
  <c r="O1030" i="157"/>
  <c r="K1032" i="157"/>
  <c r="M1032" i="157"/>
  <c r="O1032" i="157"/>
  <c r="K1034" i="157"/>
  <c r="M1034" i="157"/>
  <c r="O1034" i="157"/>
  <c r="K1036" i="157"/>
  <c r="M1036" i="157"/>
  <c r="O1036" i="157"/>
  <c r="K1038" i="157"/>
  <c r="M1038" i="157"/>
  <c r="O1038" i="157"/>
  <c r="K1040" i="157"/>
  <c r="M1040" i="157"/>
  <c r="O1040" i="157"/>
  <c r="K1042" i="157"/>
  <c r="M1042" i="157"/>
  <c r="O1042" i="157"/>
  <c r="K1044" i="157"/>
  <c r="M1044" i="157"/>
  <c r="O1044" i="157"/>
  <c r="K1046" i="157"/>
  <c r="M1046" i="157"/>
  <c r="O1046" i="157"/>
  <c r="K1056" i="157"/>
  <c r="M1056" i="157"/>
  <c r="O1056" i="157"/>
  <c r="K1066" i="157"/>
  <c r="M1066" i="157"/>
  <c r="O1066" i="157"/>
  <c r="K1069" i="157"/>
  <c r="M1069" i="157"/>
  <c r="O1069" i="157"/>
  <c r="K1076" i="157"/>
  <c r="M1076" i="157"/>
  <c r="O1076" i="157"/>
  <c r="K1078" i="157"/>
  <c r="M1078" i="157"/>
  <c r="O1078" i="157"/>
  <c r="K1080" i="157"/>
  <c r="M1080" i="157"/>
  <c r="O1080" i="157"/>
  <c r="K1082" i="157"/>
  <c r="M1082" i="157"/>
  <c r="O1082" i="157"/>
  <c r="K1085" i="157"/>
  <c r="M1085" i="157"/>
  <c r="O1085" i="157"/>
  <c r="K1087" i="157"/>
  <c r="M1087" i="157"/>
  <c r="O1087" i="157"/>
  <c r="K1089" i="157"/>
  <c r="M1089" i="157"/>
  <c r="O1089" i="157"/>
  <c r="K1091" i="157"/>
  <c r="M1091" i="157"/>
  <c r="O1091" i="157"/>
  <c r="K1093" i="157"/>
  <c r="M1093" i="157"/>
  <c r="O1093" i="157"/>
  <c r="K1096" i="157"/>
  <c r="M1096" i="157"/>
  <c r="O1096" i="157"/>
  <c r="K1099" i="157"/>
  <c r="M1099" i="157"/>
  <c r="O1099" i="157"/>
  <c r="K1110" i="157"/>
  <c r="M1110" i="157"/>
  <c r="O1110" i="157"/>
  <c r="K1116" i="157"/>
  <c r="M1116" i="157"/>
  <c r="O1116" i="157"/>
  <c r="K1118" i="157"/>
  <c r="M1118" i="157"/>
  <c r="O1118" i="157"/>
  <c r="K1120" i="157"/>
  <c r="M1120" i="157"/>
  <c r="O1120" i="157"/>
  <c r="K1122" i="157"/>
  <c r="M1122" i="157"/>
  <c r="O1122" i="157"/>
  <c r="K1156" i="157"/>
  <c r="M1156" i="157"/>
  <c r="O1156" i="157"/>
  <c r="K1160" i="157"/>
  <c r="M1160" i="157"/>
  <c r="O1160" i="157"/>
  <c r="K1177" i="157"/>
  <c r="M1177" i="157"/>
  <c r="O1177" i="157"/>
  <c r="K1207" i="157"/>
  <c r="M1207" i="157"/>
  <c r="O1207" i="157"/>
  <c r="K1209" i="157"/>
  <c r="M1209" i="157"/>
  <c r="O1209" i="157"/>
  <c r="K1212" i="157"/>
  <c r="M1212" i="157"/>
  <c r="O1212" i="157"/>
  <c r="K1214" i="157"/>
  <c r="M1214" i="157"/>
  <c r="O1214" i="157"/>
  <c r="K1216" i="157"/>
  <c r="M1216" i="157"/>
  <c r="O1216" i="157"/>
  <c r="K1218" i="157"/>
  <c r="M1218" i="157"/>
  <c r="O1218" i="157"/>
  <c r="K1224" i="157"/>
  <c r="M1224" i="157"/>
  <c r="O1224" i="157"/>
  <c r="K1228" i="157"/>
  <c r="M1228" i="157"/>
  <c r="O1228" i="157"/>
  <c r="K1230" i="157"/>
  <c r="M1230" i="157"/>
  <c r="O1230" i="157"/>
  <c r="K1232" i="157"/>
  <c r="M1232" i="157"/>
  <c r="O1232" i="157"/>
  <c r="K1234" i="157"/>
  <c r="M1234" i="157"/>
  <c r="O1234" i="157"/>
  <c r="K1261" i="157"/>
  <c r="M1261" i="157"/>
  <c r="O1261" i="157"/>
  <c r="K1265" i="157"/>
  <c r="M1265" i="157"/>
  <c r="O1265" i="157"/>
  <c r="K1289" i="157"/>
  <c r="M1289" i="157"/>
  <c r="O1289" i="157"/>
  <c r="K1293" i="157"/>
  <c r="M1293" i="157"/>
  <c r="O1293" i="157"/>
  <c r="K1296" i="157"/>
  <c r="M1296" i="157"/>
  <c r="O1296" i="157"/>
  <c r="K1298" i="157"/>
  <c r="M1298" i="157"/>
  <c r="O1298" i="157"/>
  <c r="K1304" i="157"/>
  <c r="M1304" i="157"/>
  <c r="O1304" i="157"/>
  <c r="K1306" i="157"/>
  <c r="M1306" i="157"/>
  <c r="O1306" i="157"/>
  <c r="K1332" i="157"/>
  <c r="M1332" i="157"/>
  <c r="O1332" i="157"/>
  <c r="K1336" i="157"/>
  <c r="M1336" i="157"/>
  <c r="O1336" i="157"/>
  <c r="K1338" i="157"/>
  <c r="M1338" i="157"/>
  <c r="O1338" i="157"/>
  <c r="K1340" i="157"/>
  <c r="M1340" i="157"/>
  <c r="O1340" i="157"/>
  <c r="K1346" i="157"/>
  <c r="M1346" i="157"/>
  <c r="O1346" i="157"/>
  <c r="K1359" i="157"/>
  <c r="M1359" i="157"/>
  <c r="O1359" i="157"/>
  <c r="K1366" i="157"/>
  <c r="M1366" i="157"/>
  <c r="O1366" i="157"/>
  <c r="K1382" i="157"/>
  <c r="M1382" i="157"/>
  <c r="O1382" i="157"/>
  <c r="K1399" i="157"/>
  <c r="M1399" i="157"/>
  <c r="O1399" i="157"/>
  <c r="K1413" i="157"/>
  <c r="M1413" i="157"/>
  <c r="O1413" i="157"/>
  <c r="K1426" i="157"/>
  <c r="M1426" i="157"/>
  <c r="O1426" i="157"/>
  <c r="K1432" i="157"/>
  <c r="M1432" i="157"/>
  <c r="O1432" i="157"/>
  <c r="K1538" i="157"/>
  <c r="M1538" i="157"/>
  <c r="O1538" i="157"/>
  <c r="K1545" i="157"/>
  <c r="M1545" i="157"/>
  <c r="O1545" i="157"/>
  <c r="K1551" i="157"/>
  <c r="M1551" i="157"/>
  <c r="O1551" i="157"/>
  <c r="K1553" i="157"/>
  <c r="M1553" i="157"/>
  <c r="O1553" i="157"/>
  <c r="K1555" i="157"/>
  <c r="M1555" i="157"/>
  <c r="O1555" i="157"/>
  <c r="K1561" i="157"/>
  <c r="M1561" i="157"/>
  <c r="O1561" i="157"/>
  <c r="K1562" i="157"/>
  <c r="M1562" i="157"/>
  <c r="O1562" i="157"/>
  <c r="K1568" i="157"/>
  <c r="E17" i="148" s="1"/>
  <c r="F158" i="158" l="1"/>
  <c r="C19" i="148" s="1"/>
  <c r="A24" i="158"/>
  <c r="O1559" i="157"/>
  <c r="K1302" i="157"/>
  <c r="M1559" i="157"/>
  <c r="K17" i="157"/>
  <c r="O1430" i="157"/>
  <c r="K827" i="157"/>
  <c r="K1054" i="157"/>
  <c r="M1430" i="157"/>
  <c r="M871" i="157"/>
  <c r="K871" i="157"/>
  <c r="M467" i="157"/>
  <c r="O1114" i="157"/>
  <c r="O421" i="157"/>
  <c r="K1549" i="157"/>
  <c r="O1549" i="157"/>
  <c r="O1222" i="157"/>
  <c r="M201" i="157"/>
  <c r="O325" i="157"/>
  <c r="M1054" i="157"/>
  <c r="M1028" i="157"/>
  <c r="O871" i="157"/>
  <c r="M1302" i="157"/>
  <c r="M1222" i="157"/>
  <c r="O963" i="157"/>
  <c r="M421" i="157"/>
  <c r="O201" i="157"/>
  <c r="K1344" i="157"/>
  <c r="K1222" i="157"/>
  <c r="O937" i="157"/>
  <c r="O1028" i="157"/>
  <c r="K1559" i="157"/>
  <c r="K1114" i="157"/>
  <c r="M937" i="157"/>
  <c r="K467" i="157"/>
  <c r="O17" i="157"/>
  <c r="O1344" i="157"/>
  <c r="K1028" i="157"/>
  <c r="M963" i="157"/>
  <c r="M1344" i="157"/>
  <c r="K963" i="157"/>
  <c r="M1549" i="157"/>
  <c r="K1430" i="157"/>
  <c r="O1302" i="157"/>
  <c r="M1114" i="157"/>
  <c r="O1054" i="157"/>
  <c r="M325" i="157"/>
  <c r="K120" i="157"/>
  <c r="B19" i="157"/>
  <c r="K201" i="157"/>
  <c r="M17" i="157"/>
  <c r="M827" i="157"/>
  <c r="O467" i="157"/>
  <c r="K421" i="157"/>
  <c r="K325" i="157"/>
  <c r="O120" i="157"/>
  <c r="K937" i="157"/>
  <c r="O827" i="157"/>
  <c r="M120" i="157"/>
  <c r="D160" i="158" l="1"/>
  <c r="F160" i="158" s="1"/>
  <c r="F162" i="158" s="1"/>
  <c r="A25" i="158"/>
  <c r="A30" i="158"/>
  <c r="M1565" i="157"/>
  <c r="M1570" i="157" s="1"/>
  <c r="K1565" i="157"/>
  <c r="C17" i="148" s="1"/>
  <c r="O1565" i="157"/>
  <c r="O1570" i="157" s="1"/>
  <c r="D19" i="148" l="1"/>
  <c r="A31" i="158"/>
  <c r="J1567" i="157"/>
  <c r="K1567" i="157" s="1"/>
  <c r="A32" i="158" l="1"/>
  <c r="A38" i="158" s="1"/>
  <c r="A37" i="158"/>
  <c r="K1570" i="157"/>
  <c r="D17" i="148"/>
  <c r="A39" i="158" l="1"/>
  <c r="A40" i="158" s="1"/>
  <c r="B21" i="157"/>
  <c r="A23" i="157"/>
  <c r="A41" i="158" l="1"/>
  <c r="B23" i="157"/>
  <c r="A32" i="157"/>
  <c r="A42" i="158" l="1"/>
  <c r="B32" i="157"/>
  <c r="A35" i="157"/>
  <c r="A43" i="158" l="1"/>
  <c r="B35" i="157"/>
  <c r="A42" i="157"/>
  <c r="A45" i="158" l="1"/>
  <c r="A51" i="158" s="1"/>
  <c r="A50" i="158"/>
  <c r="A44" i="158"/>
  <c r="B42" i="157"/>
  <c r="A46" i="157"/>
  <c r="G1" i="156"/>
  <c r="G2" i="156"/>
  <c r="A14" i="156"/>
  <c r="I14" i="156"/>
  <c r="J14" i="156"/>
  <c r="K14" i="156"/>
  <c r="A15" i="156"/>
  <c r="I15" i="156"/>
  <c r="J15" i="156"/>
  <c r="K15" i="156"/>
  <c r="A16" i="156"/>
  <c r="A17" i="156" s="1"/>
  <c r="I16" i="156"/>
  <c r="J16" i="156"/>
  <c r="K16" i="156"/>
  <c r="I17" i="156"/>
  <c r="J17" i="156"/>
  <c r="K17" i="156"/>
  <c r="I18" i="156"/>
  <c r="J18" i="156"/>
  <c r="K18" i="156"/>
  <c r="I19" i="156"/>
  <c r="J19" i="156"/>
  <c r="K19" i="156"/>
  <c r="I20" i="156"/>
  <c r="J20" i="156"/>
  <c r="K20" i="156"/>
  <c r="I21" i="156"/>
  <c r="J21" i="156"/>
  <c r="K21" i="156"/>
  <c r="I22" i="156"/>
  <c r="J22" i="156"/>
  <c r="K22" i="156"/>
  <c r="I23" i="156"/>
  <c r="J23" i="156"/>
  <c r="K23" i="156"/>
  <c r="I24" i="156"/>
  <c r="J24" i="156"/>
  <c r="K24" i="156"/>
  <c r="I25" i="156"/>
  <c r="J25" i="156"/>
  <c r="K25" i="156"/>
  <c r="I26" i="156"/>
  <c r="J26" i="156"/>
  <c r="K26" i="156"/>
  <c r="I27" i="156"/>
  <c r="J27" i="156"/>
  <c r="K27" i="156"/>
  <c r="I28" i="156"/>
  <c r="J28" i="156"/>
  <c r="K28" i="156"/>
  <c r="I33" i="156"/>
  <c r="J33" i="156"/>
  <c r="K33" i="156"/>
  <c r="I34" i="156"/>
  <c r="J34" i="156"/>
  <c r="K34" i="156"/>
  <c r="I35" i="156"/>
  <c r="J35" i="156"/>
  <c r="K35" i="156"/>
  <c r="L35" i="156" s="1"/>
  <c r="I36" i="156"/>
  <c r="J36" i="156"/>
  <c r="K36" i="156"/>
  <c r="I37" i="156"/>
  <c r="J37" i="156"/>
  <c r="K37" i="156"/>
  <c r="I38" i="156"/>
  <c r="J38" i="156"/>
  <c r="K38" i="156"/>
  <c r="I43" i="156"/>
  <c r="J43" i="156"/>
  <c r="K43" i="156"/>
  <c r="I44" i="156"/>
  <c r="J44" i="156"/>
  <c r="K44" i="156"/>
  <c r="I45" i="156"/>
  <c r="J45" i="156"/>
  <c r="K45" i="156"/>
  <c r="I46" i="156"/>
  <c r="J46" i="156"/>
  <c r="K46" i="156"/>
  <c r="I47" i="156"/>
  <c r="J47" i="156"/>
  <c r="K47" i="156"/>
  <c r="I52" i="156"/>
  <c r="J52" i="156"/>
  <c r="K52" i="156"/>
  <c r="I53" i="156"/>
  <c r="J53" i="156"/>
  <c r="K53" i="156"/>
  <c r="I54" i="156"/>
  <c r="J54" i="156"/>
  <c r="L54" i="156" s="1"/>
  <c r="K54" i="156"/>
  <c r="I55" i="156"/>
  <c r="J55" i="156"/>
  <c r="K55" i="156"/>
  <c r="I56" i="156"/>
  <c r="J56" i="156"/>
  <c r="K56" i="156"/>
  <c r="I61" i="156"/>
  <c r="J61" i="156"/>
  <c r="K61" i="156"/>
  <c r="K59" i="156" s="1"/>
  <c r="I66" i="156"/>
  <c r="J66" i="156"/>
  <c r="K66" i="156"/>
  <c r="I67" i="156"/>
  <c r="J67" i="156"/>
  <c r="K67" i="156"/>
  <c r="I68" i="156"/>
  <c r="J68" i="156"/>
  <c r="K68" i="156"/>
  <c r="I73" i="156"/>
  <c r="J73" i="156"/>
  <c r="K73" i="156"/>
  <c r="I75" i="156"/>
  <c r="J75" i="156"/>
  <c r="K75" i="156"/>
  <c r="L81" i="156"/>
  <c r="E21" i="148" s="1"/>
  <c r="L53" i="156" l="1"/>
  <c r="L44" i="156"/>
  <c r="L45" i="156"/>
  <c r="L41" i="156" s="1"/>
  <c r="L37" i="156"/>
  <c r="L61" i="156"/>
  <c r="L59" i="156" s="1"/>
  <c r="L56" i="156"/>
  <c r="L46" i="156"/>
  <c r="L36" i="156"/>
  <c r="L26" i="156"/>
  <c r="L27" i="156"/>
  <c r="L28" i="156"/>
  <c r="L21" i="156"/>
  <c r="L20" i="156"/>
  <c r="L17" i="156"/>
  <c r="L16" i="156"/>
  <c r="A57" i="158"/>
  <c r="A52" i="158"/>
  <c r="L66" i="156"/>
  <c r="L47" i="156"/>
  <c r="L38" i="156"/>
  <c r="L33" i="156"/>
  <c r="L24" i="156"/>
  <c r="L18" i="156"/>
  <c r="K64" i="156"/>
  <c r="L68" i="156"/>
  <c r="L23" i="156"/>
  <c r="L19" i="156"/>
  <c r="K71" i="156"/>
  <c r="L75" i="156"/>
  <c r="J71" i="156"/>
  <c r="K50" i="156"/>
  <c r="L52" i="156"/>
  <c r="L43" i="156"/>
  <c r="L34" i="156"/>
  <c r="L25" i="156"/>
  <c r="L55" i="156"/>
  <c r="K41" i="156"/>
  <c r="L22" i="156"/>
  <c r="L15" i="156"/>
  <c r="L14" i="156"/>
  <c r="L12" i="156" s="1"/>
  <c r="L73" i="156"/>
  <c r="L71" i="156" s="1"/>
  <c r="L67" i="156"/>
  <c r="K31" i="156"/>
  <c r="B46" i="157"/>
  <c r="A54" i="157"/>
  <c r="J64" i="156"/>
  <c r="J59" i="156"/>
  <c r="J50" i="156"/>
  <c r="J41" i="156"/>
  <c r="J12" i="156"/>
  <c r="K12" i="156"/>
  <c r="J31" i="156"/>
  <c r="A18" i="156"/>
  <c r="D1" i="153"/>
  <c r="D2" i="153"/>
  <c r="A17" i="153"/>
  <c r="G17" i="153"/>
  <c r="G22" i="153"/>
  <c r="G27" i="153"/>
  <c r="G32" i="153"/>
  <c r="G37" i="153"/>
  <c r="G42" i="153"/>
  <c r="G47" i="153"/>
  <c r="G52" i="153"/>
  <c r="G57" i="153"/>
  <c r="G62" i="153"/>
  <c r="G64" i="153"/>
  <c r="G70" i="153"/>
  <c r="E31" i="148" s="1"/>
  <c r="L50" i="156" l="1"/>
  <c r="L31" i="156"/>
  <c r="A58" i="158"/>
  <c r="A59" i="158"/>
  <c r="L64" i="156"/>
  <c r="L78" i="156"/>
  <c r="C21" i="148" s="1"/>
  <c r="K78" i="156"/>
  <c r="B54" i="157"/>
  <c r="A77" i="157"/>
  <c r="J78" i="156"/>
  <c r="A19" i="156"/>
  <c r="G55" i="153"/>
  <c r="G30" i="153"/>
  <c r="G50" i="153"/>
  <c r="G15" i="153"/>
  <c r="G60" i="153"/>
  <c r="G45" i="153"/>
  <c r="G40" i="153"/>
  <c r="G25" i="153"/>
  <c r="G20" i="153"/>
  <c r="G35" i="153"/>
  <c r="H80" i="156" l="1"/>
  <c r="L80" i="156" s="1"/>
  <c r="L82" i="156" s="1"/>
  <c r="A61" i="158"/>
  <c r="A60" i="158"/>
  <c r="A95" i="157"/>
  <c r="B77" i="157"/>
  <c r="A20" i="156"/>
  <c r="A21" i="156" s="1"/>
  <c r="G67" i="153"/>
  <c r="D21" i="148" l="1"/>
  <c r="B95" i="157"/>
  <c r="A62" i="158"/>
  <c r="E69" i="153"/>
  <c r="G69" i="153" s="1"/>
  <c r="C31" i="148"/>
  <c r="A98" i="157"/>
  <c r="B98" i="157" s="1"/>
  <c r="A22" i="156"/>
  <c r="A63" i="158" l="1"/>
  <c r="G71" i="153"/>
  <c r="D31" i="148"/>
  <c r="A108" i="157"/>
  <c r="B108" i="157" s="1"/>
  <c r="A23" i="156"/>
  <c r="A116" i="157" l="1"/>
  <c r="A64" i="158"/>
  <c r="A24" i="156"/>
  <c r="A25" i="156" s="1"/>
  <c r="A65" i="158" l="1"/>
  <c r="A66" i="158" s="1"/>
  <c r="A67" i="158" s="1"/>
  <c r="A72" i="158" s="1"/>
  <c r="B116" i="157"/>
  <c r="A26" i="156"/>
  <c r="A27" i="156" s="1"/>
  <c r="A28" i="156" s="1"/>
  <c r="A33" i="156" s="1"/>
  <c r="A73" i="158" l="1"/>
  <c r="A122" i="157"/>
  <c r="B122" i="157" s="1"/>
  <c r="A34" i="156"/>
  <c r="A74" i="158" l="1"/>
  <c r="A128" i="157"/>
  <c r="B128" i="157" s="1"/>
  <c r="A35" i="156"/>
  <c r="A75" i="158" l="1"/>
  <c r="A133" i="157"/>
  <c r="B133" i="157" s="1"/>
  <c r="A36" i="156"/>
  <c r="A37" i="156" s="1"/>
  <c r="A38" i="156" s="1"/>
  <c r="A43" i="156" s="1"/>
  <c r="A77" i="158" l="1"/>
  <c r="A76" i="158"/>
  <c r="A142" i="157"/>
  <c r="A147" i="157" s="1"/>
  <c r="A44" i="156"/>
  <c r="A45" i="156" s="1"/>
  <c r="B142" i="157" l="1"/>
  <c r="A78" i="158"/>
  <c r="A46" i="156"/>
  <c r="A47" i="156" s="1"/>
  <c r="A52" i="156" s="1"/>
  <c r="B147" i="157"/>
  <c r="A155" i="157"/>
  <c r="A79" i="158" l="1"/>
  <c r="B155" i="157"/>
  <c r="A163" i="157"/>
  <c r="B163" i="157" s="1"/>
  <c r="A53" i="156"/>
  <c r="A80" i="158" l="1"/>
  <c r="A165" i="157"/>
  <c r="B165" i="157" s="1"/>
  <c r="A54" i="156"/>
  <c r="A55" i="156" s="1"/>
  <c r="A81" i="158" l="1"/>
  <c r="A168" i="157"/>
  <c r="A56" i="156"/>
  <c r="A61" i="156" s="1"/>
  <c r="A66" i="156" s="1"/>
  <c r="A67" i="156" s="1"/>
  <c r="A68" i="156" s="1"/>
  <c r="A73" i="156" s="1"/>
  <c r="A75" i="156" s="1"/>
  <c r="A82" i="158" l="1"/>
  <c r="B168" i="157"/>
  <c r="A173" i="157"/>
  <c r="A83" i="158" l="1"/>
  <c r="B173" i="157"/>
  <c r="A177" i="157"/>
  <c r="A84" i="158" l="1"/>
  <c r="B177" i="157"/>
  <c r="A182" i="157"/>
  <c r="A85" i="158" l="1"/>
  <c r="B182" i="157"/>
  <c r="A185" i="157"/>
  <c r="A188" i="157" s="1"/>
  <c r="B188" i="157" s="1"/>
  <c r="A86" i="158" l="1"/>
  <c r="A192" i="157"/>
  <c r="B192" i="157" s="1"/>
  <c r="B185" i="157"/>
  <c r="A91" i="158" l="1"/>
  <c r="A203" i="157"/>
  <c r="B203" i="157" s="1"/>
  <c r="A92" i="158" l="1"/>
  <c r="A213" i="157"/>
  <c r="A217" i="157" s="1"/>
  <c r="B217" i="157" s="1"/>
  <c r="B213" i="157" l="1"/>
  <c r="A94" i="158"/>
  <c r="A93" i="158"/>
  <c r="A220" i="157"/>
  <c r="A222" i="157" s="1"/>
  <c r="B222" i="157" s="1"/>
  <c r="A95" i="158" l="1"/>
  <c r="A96" i="158" s="1"/>
  <c r="A225" i="157"/>
  <c r="B225" i="157" s="1"/>
  <c r="B220" i="157"/>
  <c r="A97" i="158" l="1"/>
  <c r="A228" i="157"/>
  <c r="B228" i="157" s="1"/>
  <c r="A98" i="158" l="1"/>
  <c r="A230" i="157"/>
  <c r="B230" i="157" s="1"/>
  <c r="A234" i="157" l="1"/>
  <c r="A236" i="157" s="1"/>
  <c r="B236" i="157" s="1"/>
  <c r="A99" i="158"/>
  <c r="B234" i="157" l="1"/>
  <c r="A100" i="158"/>
  <c r="A101" i="158" s="1"/>
  <c r="A238" i="157"/>
  <c r="B238" i="157" s="1"/>
  <c r="A104" i="158" l="1"/>
  <c r="A103" i="158"/>
  <c r="A102" i="158"/>
  <c r="A105" i="158"/>
  <c r="A107" i="158" s="1"/>
  <c r="A106" i="158"/>
  <c r="A242" i="157"/>
  <c r="B242" i="157" s="1"/>
  <c r="A108" i="158" l="1"/>
  <c r="A109" i="158"/>
  <c r="A110" i="158" s="1"/>
  <c r="A244" i="157"/>
  <c r="A248" i="157" s="1"/>
  <c r="B244" i="157" l="1"/>
  <c r="A111" i="158"/>
  <c r="A112" i="158" s="1"/>
  <c r="B248" i="157"/>
  <c r="A251" i="157"/>
  <c r="A119" i="158" l="1"/>
  <c r="A113" i="158"/>
  <c r="A118" i="158"/>
  <c r="B251" i="157"/>
  <c r="A254" i="157"/>
  <c r="B254" i="157" s="1"/>
  <c r="A121" i="158" l="1"/>
  <c r="A120" i="158"/>
  <c r="A258" i="157"/>
  <c r="A261" i="157" s="1"/>
  <c r="A122" i="158" l="1"/>
  <c r="B258" i="157"/>
  <c r="B261" i="157"/>
  <c r="A266" i="157"/>
  <c r="B266" i="157" s="1"/>
  <c r="A123" i="158" l="1"/>
  <c r="A268" i="157"/>
  <c r="A124" i="158" l="1"/>
  <c r="A125" i="158"/>
  <c r="B268" i="157"/>
  <c r="A274" i="157"/>
  <c r="A22" i="153"/>
  <c r="A126" i="158" l="1"/>
  <c r="B274" i="157"/>
  <c r="A278" i="157"/>
  <c r="A127" i="158" l="1"/>
  <c r="B278" i="157"/>
  <c r="A282" i="157"/>
  <c r="A128" i="158" l="1"/>
  <c r="B282" i="157"/>
  <c r="A284" i="157"/>
  <c r="A286" i="157" s="1"/>
  <c r="A129" i="158" l="1"/>
  <c r="A130" i="158" s="1"/>
  <c r="A131" i="158" s="1"/>
  <c r="A132" i="158" s="1"/>
  <c r="A133" i="158" s="1"/>
  <c r="A138" i="158" s="1"/>
  <c r="B286" i="157"/>
  <c r="A289" i="157"/>
  <c r="B284" i="157"/>
  <c r="A139" i="158" l="1"/>
  <c r="A140" i="158" s="1"/>
  <c r="B289" i="157"/>
  <c r="A291" i="157"/>
  <c r="A141" i="158" l="1"/>
  <c r="B291" i="157"/>
  <c r="A293" i="157"/>
  <c r="A295" i="157" s="1"/>
  <c r="B295" i="157" s="1"/>
  <c r="A142" i="158" l="1"/>
  <c r="A143" i="158" s="1"/>
  <c r="A144" i="158" s="1"/>
  <c r="A145" i="158" s="1"/>
  <c r="A146" i="158" s="1"/>
  <c r="A147" i="158" s="1"/>
  <c r="A297" i="157"/>
  <c r="A300" i="157" s="1"/>
  <c r="B293" i="157"/>
  <c r="A148" i="158" l="1"/>
  <c r="A153" i="158" s="1"/>
  <c r="A155" i="158" s="1"/>
  <c r="B300" i="157"/>
  <c r="B297" i="157"/>
  <c r="A302" i="157"/>
  <c r="B302" i="157" s="1"/>
  <c r="A305" i="157" l="1"/>
  <c r="B305" i="157" l="1"/>
  <c r="A307" i="157"/>
  <c r="B307" i="157" l="1"/>
  <c r="A310" i="157"/>
  <c r="B310" i="157" l="1"/>
  <c r="A312" i="157"/>
  <c r="B312" i="157" l="1"/>
  <c r="A315" i="157"/>
  <c r="B315" i="157" l="1"/>
  <c r="A317" i="157"/>
  <c r="B317" i="157" l="1"/>
  <c r="A319" i="157"/>
  <c r="A321" i="157" s="1"/>
  <c r="B321" i="157" s="1"/>
  <c r="B319" i="157" l="1"/>
  <c r="A327" i="157"/>
  <c r="B327" i="157" l="1"/>
  <c r="A337" i="157"/>
  <c r="B337" i="157" l="1"/>
  <c r="A339" i="157"/>
  <c r="B339" i="157" s="1"/>
  <c r="A344" i="157" l="1"/>
  <c r="B344" i="157" l="1"/>
  <c r="A347" i="157"/>
  <c r="B347" i="157" l="1"/>
  <c r="A349" i="157"/>
  <c r="B349" i="157" l="1"/>
  <c r="A351" i="157"/>
  <c r="A353" i="157" l="1"/>
  <c r="B351" i="157"/>
  <c r="B353" i="157" l="1"/>
  <c r="A355" i="157"/>
  <c r="B355" i="157" l="1"/>
  <c r="A357" i="157"/>
  <c r="B357" i="157" l="1"/>
  <c r="A364" i="157"/>
  <c r="B364" i="157" l="1"/>
  <c r="A366" i="157"/>
  <c r="B366" i="157" s="1"/>
  <c r="A369" i="157" l="1"/>
  <c r="B369" i="157" s="1"/>
  <c r="A372" i="157" l="1"/>
  <c r="A375" i="157" s="1"/>
  <c r="B372" i="157" l="1"/>
  <c r="B375" i="157"/>
  <c r="A378" i="157"/>
  <c r="A380" i="157" s="1"/>
  <c r="A387" i="157" s="1"/>
  <c r="B387" i="157" l="1"/>
  <c r="A391" i="157"/>
  <c r="B391" i="157" s="1"/>
  <c r="B378" i="157"/>
  <c r="B380" i="157"/>
  <c r="A394" i="157" l="1"/>
  <c r="B394" i="157" s="1"/>
  <c r="A397" i="157" l="1"/>
  <c r="B397" i="157" s="1"/>
  <c r="A400" i="157"/>
  <c r="B400" i="157" l="1"/>
  <c r="A403" i="157"/>
  <c r="A405" i="157" s="1"/>
  <c r="B405" i="157" l="1"/>
  <c r="A407" i="157"/>
  <c r="B407" i="157" s="1"/>
  <c r="B403" i="157"/>
  <c r="A409" i="157" l="1"/>
  <c r="B409" i="157" l="1"/>
  <c r="A411" i="157"/>
  <c r="B411" i="157" l="1"/>
  <c r="A413" i="157"/>
  <c r="B413" i="157" l="1"/>
  <c r="A415" i="157"/>
  <c r="B415" i="157" l="1"/>
  <c r="A417" i="157"/>
  <c r="B417" i="157" l="1"/>
  <c r="A423" i="157"/>
  <c r="B423" i="157" l="1"/>
  <c r="A432" i="157"/>
  <c r="B432" i="157" l="1"/>
  <c r="A434" i="157"/>
  <c r="B434" i="157" l="1"/>
  <c r="A437" i="157"/>
  <c r="B437" i="157" l="1"/>
  <c r="A440" i="157"/>
  <c r="B440" i="157" l="1"/>
  <c r="A442" i="157"/>
  <c r="B442" i="157" l="1"/>
  <c r="A445" i="157"/>
  <c r="B445" i="157" l="1"/>
  <c r="A448" i="157"/>
  <c r="B448" i="157" l="1"/>
  <c r="A456" i="157"/>
  <c r="B456" i="157" l="1"/>
  <c r="A462" i="157"/>
  <c r="B462" i="157" s="1"/>
  <c r="A469" i="157" l="1"/>
  <c r="A487" i="157" s="1"/>
  <c r="B469" i="157" l="1"/>
  <c r="B487" i="157"/>
  <c r="A502" i="157"/>
  <c r="B502" i="157" l="1"/>
  <c r="A509" i="157"/>
  <c r="B509" i="157" s="1"/>
  <c r="A514" i="157" l="1"/>
  <c r="A517" i="157" l="1"/>
  <c r="B514" i="157"/>
  <c r="B517" i="157" l="1"/>
  <c r="A521" i="157"/>
  <c r="B521" i="157" l="1"/>
  <c r="A525" i="157"/>
  <c r="B525" i="157" l="1"/>
  <c r="A540" i="157"/>
  <c r="A546" i="157" l="1"/>
  <c r="B540" i="157"/>
  <c r="B546" i="157" l="1"/>
  <c r="A552" i="157"/>
  <c r="B552" i="157" l="1"/>
  <c r="A559" i="157"/>
  <c r="B559" i="157" s="1"/>
  <c r="A651" i="157" l="1"/>
  <c r="B651" i="157" s="1"/>
  <c r="A655" i="157" l="1"/>
  <c r="A667" i="157" s="1"/>
  <c r="A671" i="157" s="1"/>
  <c r="B655" i="157" l="1"/>
  <c r="B671" i="157"/>
  <c r="A674" i="157"/>
  <c r="B667" i="157"/>
  <c r="B674" i="157" l="1"/>
  <c r="A690" i="157"/>
  <c r="B690" i="157" s="1"/>
  <c r="A692" i="157" l="1"/>
  <c r="B692" i="157" l="1"/>
  <c r="A778" i="157"/>
  <c r="B778" i="157" l="1"/>
  <c r="A780" i="157"/>
  <c r="A804" i="157" l="1"/>
  <c r="B780" i="157"/>
  <c r="B804" i="157" l="1"/>
  <c r="A806" i="157"/>
  <c r="B806" i="157" l="1"/>
  <c r="A809" i="157"/>
  <c r="B809" i="157" l="1"/>
  <c r="A812" i="157"/>
  <c r="A814" i="157" l="1"/>
  <c r="B812" i="157"/>
  <c r="B814" i="157" l="1"/>
  <c r="A817" i="157"/>
  <c r="B817" i="157" l="1"/>
  <c r="A819" i="157"/>
  <c r="B819" i="157" l="1"/>
  <c r="A821" i="157"/>
  <c r="B821" i="157" l="1"/>
  <c r="A823" i="157"/>
  <c r="B823" i="157" l="1"/>
  <c r="A829" i="157"/>
  <c r="B829" i="157" l="1"/>
  <c r="A832" i="157"/>
  <c r="B832" i="157" l="1"/>
  <c r="A845" i="157"/>
  <c r="A847" i="157" s="1"/>
  <c r="B847" i="157" s="1"/>
  <c r="B845" i="157" l="1"/>
  <c r="A849" i="157"/>
  <c r="B849" i="157" l="1"/>
  <c r="A853" i="157"/>
  <c r="B853" i="157" s="1"/>
  <c r="A859" i="157" l="1"/>
  <c r="B859" i="157" s="1"/>
  <c r="A861" i="157" l="1"/>
  <c r="A867" i="157" l="1"/>
  <c r="B861" i="157"/>
  <c r="A873" i="157" l="1"/>
  <c r="B867" i="157"/>
  <c r="B873" i="157" l="1"/>
  <c r="A910" i="157"/>
  <c r="B910" i="157" l="1"/>
  <c r="A921" i="157"/>
  <c r="B921" i="157" s="1"/>
  <c r="A933" i="157" l="1"/>
  <c r="B933" i="157" s="1"/>
  <c r="A939" i="157" l="1"/>
  <c r="B939" i="157" s="1"/>
  <c r="A944" i="157" l="1"/>
  <c r="A952" i="157" s="1"/>
  <c r="B944" i="157" l="1"/>
  <c r="B952" i="157"/>
  <c r="A954" i="157"/>
  <c r="A957" i="157" s="1"/>
  <c r="B957" i="157" l="1"/>
  <c r="A959" i="157"/>
  <c r="B954" i="157"/>
  <c r="B959" i="157" l="1"/>
  <c r="A965" i="157"/>
  <c r="A967" i="157" l="1"/>
  <c r="B967" i="157" s="1"/>
  <c r="B965" i="157"/>
  <c r="A969" i="157" l="1"/>
  <c r="B969" i="157" l="1"/>
  <c r="A971" i="157"/>
  <c r="B971" i="157" s="1"/>
  <c r="A973" i="157" l="1"/>
  <c r="A62" i="153"/>
  <c r="A64" i="153" s="1"/>
  <c r="A975" i="157" l="1"/>
  <c r="B975" i="157" s="1"/>
  <c r="B973" i="157"/>
  <c r="A977" i="157" l="1"/>
  <c r="B977" i="157" s="1"/>
  <c r="C1" i="151"/>
  <c r="C2" i="151"/>
  <c r="A18" i="151"/>
  <c r="A19" i="151" s="1"/>
  <c r="F18" i="151"/>
  <c r="F19" i="151"/>
  <c r="F20" i="151"/>
  <c r="F26" i="151"/>
  <c r="F27" i="151"/>
  <c r="F28" i="151"/>
  <c r="F34" i="151"/>
  <c r="F35" i="151"/>
  <c r="F36" i="151"/>
  <c r="F37" i="151"/>
  <c r="F38" i="151"/>
  <c r="F39" i="151"/>
  <c r="F45" i="151"/>
  <c r="F46" i="151"/>
  <c r="F47" i="151"/>
  <c r="F48" i="151"/>
  <c r="F49" i="151"/>
  <c r="F50" i="151"/>
  <c r="F55" i="151"/>
  <c r="F53" i="151" s="1"/>
  <c r="F60" i="151"/>
  <c r="F62" i="151"/>
  <c r="F58" i="151" s="1"/>
  <c r="F68" i="151"/>
  <c r="C1" i="150"/>
  <c r="A20" i="150"/>
  <c r="A21" i="150" s="1"/>
  <c r="F20" i="150"/>
  <c r="F21" i="150"/>
  <c r="F22" i="150"/>
  <c r="F23" i="150"/>
  <c r="F24" i="150"/>
  <c r="F25" i="150"/>
  <c r="F26" i="150"/>
  <c r="F31" i="150"/>
  <c r="F32" i="150"/>
  <c r="F33" i="150"/>
  <c r="F34" i="150"/>
  <c r="F35" i="150"/>
  <c r="F36" i="150"/>
  <c r="F37" i="150"/>
  <c r="F38" i="150"/>
  <c r="F39" i="150"/>
  <c r="F40" i="150"/>
  <c r="F41" i="150"/>
  <c r="F42" i="150"/>
  <c r="F43" i="150"/>
  <c r="F44" i="150"/>
  <c r="F45" i="150"/>
  <c r="F46" i="150"/>
  <c r="F47" i="150"/>
  <c r="F52" i="150"/>
  <c r="F54" i="150"/>
  <c r="F60" i="150"/>
  <c r="C1" i="149"/>
  <c r="A20" i="149"/>
  <c r="A21" i="149" s="1"/>
  <c r="F20" i="149"/>
  <c r="F21" i="149"/>
  <c r="F22" i="149"/>
  <c r="F23" i="149"/>
  <c r="F24" i="149"/>
  <c r="F25" i="149"/>
  <c r="F26" i="149"/>
  <c r="F27" i="149"/>
  <c r="F28" i="149"/>
  <c r="F29" i="149"/>
  <c r="F30" i="149"/>
  <c r="F31" i="149"/>
  <c r="F32" i="149"/>
  <c r="F33" i="149"/>
  <c r="F34" i="149"/>
  <c r="F35" i="149"/>
  <c r="F36" i="149"/>
  <c r="F37" i="149"/>
  <c r="F38" i="149"/>
  <c r="F43" i="149"/>
  <c r="F44" i="149"/>
  <c r="F45" i="149"/>
  <c r="F46" i="149"/>
  <c r="F47" i="149"/>
  <c r="F48" i="149"/>
  <c r="F49" i="149"/>
  <c r="F50" i="149"/>
  <c r="F51" i="149"/>
  <c r="F52" i="149"/>
  <c r="F57" i="149"/>
  <c r="F58" i="149"/>
  <c r="F59" i="149"/>
  <c r="F60" i="149"/>
  <c r="F61" i="149"/>
  <c r="F62" i="149"/>
  <c r="F63" i="149"/>
  <c r="F64" i="149"/>
  <c r="F65" i="149"/>
  <c r="F66" i="149"/>
  <c r="F67" i="149"/>
  <c r="F72" i="149"/>
  <c r="F73" i="149"/>
  <c r="F74" i="149"/>
  <c r="F75" i="149"/>
  <c r="F76" i="149"/>
  <c r="F77" i="149"/>
  <c r="F78" i="149"/>
  <c r="F79" i="149"/>
  <c r="F80" i="149"/>
  <c r="F85" i="149"/>
  <c r="F86" i="149"/>
  <c r="F87" i="149"/>
  <c r="F92" i="149"/>
  <c r="F93" i="149"/>
  <c r="F90" i="149" s="1"/>
  <c r="F94" i="149"/>
  <c r="F99" i="149"/>
  <c r="F100" i="149"/>
  <c r="F101" i="149"/>
  <c r="F102" i="149"/>
  <c r="F103" i="149"/>
  <c r="F104" i="149"/>
  <c r="F105" i="149"/>
  <c r="F106" i="149"/>
  <c r="F107" i="149"/>
  <c r="F108" i="149"/>
  <c r="F109" i="149"/>
  <c r="F110" i="149"/>
  <c r="F111" i="149"/>
  <c r="F112" i="149"/>
  <c r="F113" i="149"/>
  <c r="F114" i="149"/>
  <c r="F115" i="149"/>
  <c r="F116" i="149"/>
  <c r="F117" i="149"/>
  <c r="F122" i="149"/>
  <c r="F123" i="149"/>
  <c r="F124" i="149"/>
  <c r="F129" i="149"/>
  <c r="F127" i="149" s="1"/>
  <c r="F131" i="149"/>
  <c r="F137" i="149"/>
  <c r="F83" i="149" l="1"/>
  <c r="A979" i="157"/>
  <c r="A981" i="157" s="1"/>
  <c r="B981" i="157" s="1"/>
  <c r="F50" i="150"/>
  <c r="C21" i="151"/>
  <c r="F21" i="151" s="1"/>
  <c r="F16" i="151" s="1"/>
  <c r="F18" i="149"/>
  <c r="C40" i="151"/>
  <c r="F40" i="151" s="1"/>
  <c r="F32" i="151" s="1"/>
  <c r="F97" i="149"/>
  <c r="F70" i="149"/>
  <c r="E25" i="148"/>
  <c r="F41" i="149"/>
  <c r="F18" i="150"/>
  <c r="F43" i="151"/>
  <c r="E24" i="148"/>
  <c r="F120" i="149"/>
  <c r="F55" i="149"/>
  <c r="F29" i="150"/>
  <c r="E27" i="148"/>
  <c r="A20" i="151"/>
  <c r="A21" i="151"/>
  <c r="A26" i="151" s="1"/>
  <c r="C29" i="151"/>
  <c r="F29" i="151" s="1"/>
  <c r="F24" i="151" s="1"/>
  <c r="A22" i="150"/>
  <c r="A22" i="149"/>
  <c r="C2" i="148"/>
  <c r="A983" i="157" l="1"/>
  <c r="B983" i="157" s="1"/>
  <c r="B979" i="157"/>
  <c r="F134" i="149"/>
  <c r="C24" i="148" s="1"/>
  <c r="E23" i="148"/>
  <c r="E33" i="148" s="1"/>
  <c r="A985" i="157"/>
  <c r="B985" i="157" s="1"/>
  <c r="F57" i="150"/>
  <c r="F65" i="151"/>
  <c r="A23" i="150"/>
  <c r="A24" i="150" s="1"/>
  <c r="A25" i="150" s="1"/>
  <c r="A27" i="151"/>
  <c r="A23" i="149"/>
  <c r="D136" i="149" l="1"/>
  <c r="F136" i="149" s="1"/>
  <c r="F138" i="149" s="1"/>
  <c r="A987" i="157"/>
  <c r="C27" i="148"/>
  <c r="C25" i="148"/>
  <c r="D59" i="150"/>
  <c r="F59" i="150" s="1"/>
  <c r="D67" i="151"/>
  <c r="F67" i="151" s="1"/>
  <c r="A28" i="151"/>
  <c r="A29" i="151" s="1"/>
  <c r="A26" i="150"/>
  <c r="A24" i="149"/>
  <c r="D24" i="148" l="1"/>
  <c r="A989" i="157"/>
  <c r="B989" i="157" s="1"/>
  <c r="B987" i="157"/>
  <c r="C23" i="148"/>
  <c r="C33" i="148" s="1"/>
  <c r="D27" i="148"/>
  <c r="F69" i="151"/>
  <c r="F61" i="150"/>
  <c r="D25" i="148"/>
  <c r="D23" i="148" s="1"/>
  <c r="A34" i="151"/>
  <c r="A31" i="150"/>
  <c r="A32" i="150" s="1"/>
  <c r="A25" i="149"/>
  <c r="A26" i="149"/>
  <c r="D33" i="148" l="1"/>
  <c r="C34" i="148" s="1"/>
  <c r="A991" i="157"/>
  <c r="A993" i="157" s="1"/>
  <c r="A995" i="157" s="1"/>
  <c r="B995" i="157" s="1"/>
  <c r="A35" i="151"/>
  <c r="A33" i="150"/>
  <c r="A34" i="150"/>
  <c r="A27" i="149"/>
  <c r="B991" i="157" l="1"/>
  <c r="A35" i="150"/>
  <c r="A997" i="157"/>
  <c r="B997" i="157" s="1"/>
  <c r="B993" i="157"/>
  <c r="A36" i="151"/>
  <c r="A37" i="151" s="1"/>
  <c r="A36" i="150"/>
  <c r="A37" i="150" s="1"/>
  <c r="A28" i="149"/>
  <c r="A999" i="157" l="1"/>
  <c r="B999" i="157" s="1"/>
  <c r="A38" i="151"/>
  <c r="A38" i="150"/>
  <c r="A39" i="150" s="1"/>
  <c r="A29" i="149"/>
  <c r="A1001" i="157" l="1"/>
  <c r="B1001" i="157" s="1"/>
  <c r="A39" i="151"/>
  <c r="A40" i="150"/>
  <c r="A30" i="149"/>
  <c r="A31" i="149" s="1"/>
  <c r="A1004" i="157" l="1"/>
  <c r="B1004" i="157" s="1"/>
  <c r="A32" i="149"/>
  <c r="A33" i="149" s="1"/>
  <c r="A34" i="149" s="1"/>
  <c r="A40" i="151"/>
  <c r="A41" i="150"/>
  <c r="A42" i="150" s="1"/>
  <c r="A43" i="150" s="1"/>
  <c r="A1006" i="157" l="1"/>
  <c r="A35" i="149"/>
  <c r="A36" i="149" s="1"/>
  <c r="B1006" i="157"/>
  <c r="A1008" i="157"/>
  <c r="A37" i="149"/>
  <c r="A38" i="149" s="1"/>
  <c r="A43" i="149" s="1"/>
  <c r="A44" i="150"/>
  <c r="A45" i="150" s="1"/>
  <c r="A46" i="150" s="1"/>
  <c r="A47" i="150" s="1"/>
  <c r="A52" i="150" s="1"/>
  <c r="A54" i="150" s="1"/>
  <c r="A45" i="151"/>
  <c r="B1008" i="157" l="1"/>
  <c r="A1010" i="157"/>
  <c r="B1010" i="157" s="1"/>
  <c r="A46" i="151"/>
  <c r="A44" i="149"/>
  <c r="A45" i="149" s="1"/>
  <c r="A1012" i="157" l="1"/>
  <c r="B1012" i="157" s="1"/>
  <c r="A47" i="151"/>
  <c r="A48" i="151" s="1"/>
  <c r="A46" i="149"/>
  <c r="A1014" i="157" l="1"/>
  <c r="A1018" i="157" s="1"/>
  <c r="A49" i="151"/>
  <c r="A50" i="151" s="1"/>
  <c r="A55" i="151" s="1"/>
  <c r="A60" i="151" s="1"/>
  <c r="A62" i="151" s="1"/>
  <c r="A47" i="149"/>
  <c r="A48" i="149" s="1"/>
  <c r="B1014" i="157" l="1"/>
  <c r="A1024" i="157"/>
  <c r="B1018" i="157"/>
  <c r="A49" i="149"/>
  <c r="A1030" i="157" l="1"/>
  <c r="B1024" i="157"/>
  <c r="A50" i="149"/>
  <c r="B1030" i="157" l="1"/>
  <c r="A1032" i="157"/>
  <c r="A51" i="149"/>
  <c r="B1032" i="157" l="1"/>
  <c r="A1034" i="157"/>
  <c r="A52" i="149"/>
  <c r="A57" i="149" s="1"/>
  <c r="B1034" i="157" l="1"/>
  <c r="A1036" i="157"/>
  <c r="A58" i="149"/>
  <c r="A59" i="149"/>
  <c r="A1038" i="157" l="1"/>
  <c r="B1036" i="157"/>
  <c r="A60" i="149"/>
  <c r="B1038" i="157" l="1"/>
  <c r="A1040" i="157"/>
  <c r="A61" i="149"/>
  <c r="A1042" i="157" l="1"/>
  <c r="B1040" i="157"/>
  <c r="A62" i="149"/>
  <c r="A63" i="149"/>
  <c r="B1042" i="157" l="1"/>
  <c r="A1044" i="157"/>
  <c r="A64" i="149"/>
  <c r="A1046" i="157" l="1"/>
  <c r="A1048" i="157" s="1"/>
  <c r="B1044" i="157"/>
  <c r="A65" i="149"/>
  <c r="B1048" i="157" l="1"/>
  <c r="A1050" i="157"/>
  <c r="B1050" i="157" s="1"/>
  <c r="A66" i="149"/>
  <c r="A67" i="149" s="1"/>
  <c r="B1046" i="157"/>
  <c r="A1056" i="157" l="1"/>
  <c r="A1066" i="157" s="1"/>
  <c r="B1066" i="157" s="1"/>
  <c r="A72" i="149"/>
  <c r="B1056" i="157" l="1"/>
  <c r="A1069" i="157"/>
  <c r="A1076" i="157" s="1"/>
  <c r="A73" i="149"/>
  <c r="B1069" i="157" l="1"/>
  <c r="A74" i="149"/>
  <c r="A75" i="149" s="1"/>
  <c r="A1078" i="157"/>
  <c r="B1078" i="157" s="1"/>
  <c r="B1076" i="157"/>
  <c r="A76" i="149" l="1"/>
  <c r="A1080" i="157"/>
  <c r="B1080" i="157" s="1"/>
  <c r="A77" i="149" l="1"/>
  <c r="A78" i="149" s="1"/>
  <c r="A1082" i="157"/>
  <c r="A79" i="149" l="1"/>
  <c r="A80" i="149" s="1"/>
  <c r="A85" i="149" s="1"/>
  <c r="B1082" i="157"/>
  <c r="A1085" i="157"/>
  <c r="A86" i="149" l="1"/>
  <c r="A87" i="149" s="1"/>
  <c r="B1085" i="157"/>
  <c r="A1087" i="157"/>
  <c r="B1087" i="157" s="1"/>
  <c r="A92" i="149"/>
  <c r="A1089" i="157" l="1"/>
  <c r="B1089" i="157" s="1"/>
  <c r="A93" i="149"/>
  <c r="A1091" i="157" l="1"/>
  <c r="A94" i="149"/>
  <c r="B1091" i="157" l="1"/>
  <c r="A1093" i="157"/>
  <c r="A99" i="149"/>
  <c r="A100" i="149" s="1"/>
  <c r="B1093" i="157" l="1"/>
  <c r="A1096" i="157"/>
  <c r="A101" i="149"/>
  <c r="A102" i="149" s="1"/>
  <c r="A1099" i="157" l="1"/>
  <c r="B1099" i="157" s="1"/>
  <c r="B1096" i="157"/>
  <c r="A103" i="149"/>
  <c r="A104" i="149" s="1"/>
  <c r="A1101" i="157" l="1"/>
  <c r="B1101" i="157" s="1"/>
  <c r="A105" i="149"/>
  <c r="A106" i="149" s="1"/>
  <c r="A1104" i="157" l="1"/>
  <c r="A107" i="149"/>
  <c r="B1104" i="157" l="1"/>
  <c r="A1107" i="157"/>
  <c r="B1107" i="157" s="1"/>
  <c r="A108" i="149"/>
  <c r="A109" i="149" s="1"/>
  <c r="A1110" i="157" l="1"/>
  <c r="B1110" i="157" s="1"/>
  <c r="A110" i="149"/>
  <c r="A1116" i="157" l="1"/>
  <c r="A1118" i="157" s="1"/>
  <c r="A1120" i="157" s="1"/>
  <c r="B1120" i="157" s="1"/>
  <c r="A111" i="149"/>
  <c r="A112" i="149" s="1"/>
  <c r="A113" i="149" s="1"/>
  <c r="A114" i="149" s="1"/>
  <c r="B1116" i="157" l="1"/>
  <c r="B1118" i="157"/>
  <c r="A1122" i="157"/>
  <c r="A115" i="149"/>
  <c r="B1122" i="157" l="1"/>
  <c r="A1156" i="157"/>
  <c r="A116" i="149"/>
  <c r="A117" i="149" s="1"/>
  <c r="A1160" i="157" l="1"/>
  <c r="B1156" i="157"/>
  <c r="A122" i="149"/>
  <c r="A123" i="149" s="1"/>
  <c r="A1177" i="157" l="1"/>
  <c r="B1160" i="157"/>
  <c r="A124" i="149"/>
  <c r="A129" i="149" s="1"/>
  <c r="A131" i="149" s="1"/>
  <c r="A1207" i="157" l="1"/>
  <c r="B1177" i="157"/>
  <c r="A1209" i="157" l="1"/>
  <c r="B1209" i="157" s="1"/>
  <c r="B1207" i="157"/>
  <c r="A1212" i="157" l="1"/>
  <c r="A1214" i="157" s="1"/>
  <c r="B1212" i="157" l="1"/>
  <c r="A1216" i="157"/>
  <c r="B1214" i="157"/>
  <c r="B1216" i="157" l="1"/>
  <c r="A1218" i="157"/>
  <c r="A1224" i="157" l="1"/>
  <c r="B1218" i="157"/>
  <c r="A1228" i="157" l="1"/>
  <c r="B1224" i="157"/>
  <c r="B1228" i="157" l="1"/>
  <c r="A1230" i="157"/>
  <c r="A1232" i="157" l="1"/>
  <c r="B1230" i="157"/>
  <c r="B1232" i="157" l="1"/>
  <c r="A1234" i="157"/>
  <c r="A1261" i="157" l="1"/>
  <c r="A1265" i="157" s="1"/>
  <c r="B1265" i="157" s="1"/>
  <c r="B1234" i="157"/>
  <c r="B1261" i="157" l="1"/>
  <c r="A1289" i="157"/>
  <c r="B1289" i="157" s="1"/>
  <c r="A1293" i="157" l="1"/>
  <c r="B1293" i="157" s="1"/>
  <c r="A1296" i="157" l="1"/>
  <c r="B1296" i="157" l="1"/>
  <c r="A1298" i="157"/>
  <c r="B1298" i="157" l="1"/>
  <c r="A1304" i="157"/>
  <c r="A1306" i="157" l="1"/>
  <c r="B1304" i="157"/>
  <c r="A1332" i="157" l="1"/>
  <c r="B1306" i="157"/>
  <c r="A1336" i="157" l="1"/>
  <c r="A1338" i="157" s="1"/>
  <c r="B1338" i="157" s="1"/>
  <c r="B1332" i="157"/>
  <c r="B1336" i="157" l="1"/>
  <c r="A1340" i="157"/>
  <c r="A1346" i="157" l="1"/>
  <c r="B1340" i="157"/>
  <c r="B1346" i="157" l="1"/>
  <c r="A1359" i="157"/>
  <c r="B1359" i="157" l="1"/>
  <c r="A1366" i="157"/>
  <c r="A1382" i="157" l="1"/>
  <c r="B1366" i="157"/>
  <c r="A1399" i="157" l="1"/>
  <c r="A1413" i="157" s="1"/>
  <c r="B1413" i="157" s="1"/>
  <c r="B1382" i="157"/>
  <c r="B1399" i="157" l="1"/>
  <c r="A1426" i="157"/>
  <c r="A1432" i="157" l="1"/>
  <c r="B1426" i="157"/>
  <c r="B1432" i="157" l="1"/>
  <c r="A1538" i="157"/>
  <c r="B1538" i="157" l="1"/>
  <c r="A1545" i="157"/>
  <c r="A1551" i="157" l="1"/>
  <c r="B1545" i="157"/>
  <c r="B1551" i="157" l="1"/>
  <c r="A1553" i="157"/>
  <c r="A1555" i="157" s="1"/>
  <c r="B1555" i="157" s="1"/>
  <c r="B1553" i="157" l="1"/>
  <c r="A1561" i="157"/>
  <c r="B1561" i="157" l="1"/>
  <c r="A1562" i="157"/>
  <c r="B1562" i="157" s="1"/>
</calcChain>
</file>

<file path=xl/sharedStrings.xml><?xml version="1.0" encoding="utf-8"?>
<sst xmlns="http://schemas.openxmlformats.org/spreadsheetml/2006/main" count="3072" uniqueCount="1435">
  <si>
    <t>Název</t>
  </si>
  <si>
    <t>Bez DPH (Kč)</t>
  </si>
  <si>
    <t xml:space="preserve"> DPH 21% (Kč)</t>
  </si>
  <si>
    <t xml:space="preserve"> DPH 15% (Kč)</t>
  </si>
  <si>
    <t>Celková rekapitulace nákladů stavby</t>
  </si>
  <si>
    <t xml:space="preserve">Celkový součet: </t>
  </si>
  <si>
    <t>CELKOVÉ NÁKLADY NA STAVBU vč. DPH:</t>
  </si>
  <si>
    <t>Architektonické a stavebně konstrukční řešení</t>
  </si>
  <si>
    <t>D.1.1-3</t>
  </si>
  <si>
    <t>D.1.4.a</t>
  </si>
  <si>
    <t>D.1.4.b</t>
  </si>
  <si>
    <t>D.1.4.c</t>
  </si>
  <si>
    <t>D.1.4.d</t>
  </si>
  <si>
    <t>D.1.4.e</t>
  </si>
  <si>
    <t>Část PD</t>
  </si>
  <si>
    <t>Zdravotně technické instalace</t>
  </si>
  <si>
    <t>Vzduchotechnické zařízení</t>
  </si>
  <si>
    <t>Zařízení  elektrotechniky</t>
  </si>
  <si>
    <t>Vytápění</t>
  </si>
  <si>
    <t>Gastrotechnologie</t>
  </si>
  <si>
    <t>A</t>
  </si>
  <si>
    <t>B</t>
  </si>
  <si>
    <t>Zařízení slaboproudé elektrotechniky</t>
  </si>
  <si>
    <t>Zařízení silnoproudé elektrotechniky</t>
  </si>
  <si>
    <t>ZŠ Jizerská – výdejna 1.NP školní výdejny ul. Jizerská</t>
  </si>
  <si>
    <t xml:space="preserve">ZŠ Jizerská – výdejna 1.NP školní výdejny ul. Jizerská </t>
  </si>
  <si>
    <t>JKSO 801 321 2</t>
  </si>
  <si>
    <t>Uvedená výše DPH je pouze orientační a bude upřesněna ve smyslu zákona č.588/92 Sb. v platném znění v době dokončení díla.</t>
  </si>
  <si>
    <t>Všechny výše uvedené položky musí být dodány s kompletním montážním materiálem.</t>
  </si>
  <si>
    <t>CELKOVÝ SOUČET VČETNĚ DPH :</t>
  </si>
  <si>
    <t>DPH - snížená sazba :</t>
  </si>
  <si>
    <t>DPH - základní sazba :</t>
  </si>
  <si>
    <t>CELKEM:</t>
  </si>
  <si>
    <t>Kč</t>
  </si>
  <si>
    <t>Ostatní náklady výše nezahrnuté.
Podrobný rozpis uveďte zde vložením řádků či v příloze.
&gt;
Počet stran...................;</t>
  </si>
  <si>
    <t>Specifikované položky, které podle dodavatele nejsou výše uvedeny a je nutno je doplnit, aby dodávka a montáž byly kompletní a případná zařízení funkční.
Podrobný rozpis uveďte zde vložením řádků či v příloze.
&gt;
Počet stran...................;</t>
  </si>
  <si>
    <t>Konstrukce a práce výše neuvedené.</t>
  </si>
  <si>
    <t>Část 09 - Ve výkazu nespecifikováno</t>
  </si>
  <si>
    <t>set</t>
  </si>
  <si>
    <t>Připojení objektu, realizace, drobný instalační materiál a ostatní náklady -  CENA DLE POSKYTOVATELE PŘIPOJENÍ</t>
  </si>
  <si>
    <t>ks</t>
  </si>
  <si>
    <t>Elektroměrový rozvaděč, vč. jištění 3x100A před elektroměrem pro objekt, dle standardu rozvodného závodu PREdi a.s., vč. vnitřní výbavy, montážního materiálu a příslušenství</t>
  </si>
  <si>
    <t>m</t>
  </si>
  <si>
    <t xml:space="preserve">CYKY-J 3x35+25mm2 </t>
  </si>
  <si>
    <t>Část 08 - Přípojka NN</t>
  </si>
  <si>
    <t>Ostatní vedlejší náklady</t>
  </si>
  <si>
    <t>Měření intenzity osvětlení, vč. světelně technických výpočtů a měřících protokolů</t>
  </si>
  <si>
    <t>Výchozí revize</t>
  </si>
  <si>
    <t xml:space="preserve">Náklady na zařízení staveniště, doprava </t>
  </si>
  <si>
    <t>Lešení a pomocné konstrukce</t>
  </si>
  <si>
    <t>Průvrty do prům. 150mm</t>
  </si>
  <si>
    <t>Energie a jiná media</t>
  </si>
  <si>
    <t>Zkušební provoz</t>
  </si>
  <si>
    <t>Náklady na zkoušky</t>
  </si>
  <si>
    <t>Zaškolení</t>
  </si>
  <si>
    <t>Testy, revize</t>
  </si>
  <si>
    <t>Manuály</t>
  </si>
  <si>
    <t xml:space="preserve">Stavební přípomoce </t>
  </si>
  <si>
    <t>Demontáž stávajícího elektroměrového rozvaděče uvnitř objektu</t>
  </si>
  <si>
    <t>Demontáž stávající elektroinstalace v řešených prostorech</t>
  </si>
  <si>
    <t xml:space="preserve">Kontrola stávající skříně rozvaděče RP.1 - požární odlolnost dle PBŘS </t>
  </si>
  <si>
    <t>Průzkum stávajícího stavu, zajištění ochrany stáv. funkčních rozvodů</t>
  </si>
  <si>
    <t>Dokumentace skutečného provedení</t>
  </si>
  <si>
    <t>Dokumentace Zhotovitele</t>
  </si>
  <si>
    <t>Část 07 - Ostatní</t>
  </si>
  <si>
    <t>Elektrická montáž, připojení na připravené kabely, funkční zkoušky , doprava</t>
  </si>
  <si>
    <t>Dodávka zařízení na staveniště, násun,uvedení do provozu, zaškolení obsluhy</t>
  </si>
  <si>
    <t>Záložní zařízení UPS 850VA/480W, 230V, USB, doba zálohy 10 minut. USP vybaven kontakty pro dálkové vypnutí Total stopem, doba zálohování 10 minut, vč. montážního materiálu a ostaního příslušenství. 
Rozměry : šxhxv  100x290x145mm.</t>
  </si>
  <si>
    <t>Část 06 - Náhradní zdroj</t>
  </si>
  <si>
    <t>Hlavní ochranná přípojnice, vč. montážního materiálu a příslušenství</t>
  </si>
  <si>
    <t>Požární rozvaděč "RPO", rozvaděč nástěnný, ocelo-plechová skříň, 1A-7, 380x410x200mm (ŠxVxH), požární odlolnost dle PBŘS (odolnost stěn EI30DP1, dvířka EI15DP1), vnitřní výbava dle schéma zapojení, vč. montážního materiálu a příslušenství</t>
  </si>
  <si>
    <t>Hlavní objektový rozvaděč "RH", rozvaděč zapuštěný, ocelo-plechová skříň, 2U-33, 590x1575x150mm (ŠxVxH), požární odlolnost dle PBŘS (odolnost stěn EI30DP1, dvířka EI15DP1), vnitřní výbava dle schéma zapojení, vč. montážního materiálu a příslušenství</t>
  </si>
  <si>
    <t>Část 05 - Rozvaděče</t>
  </si>
  <si>
    <t>Stahovací pásky</t>
  </si>
  <si>
    <t>Protipožární ucpávky kabelových prostupů (tmel, minerál, nátěr, štítky)</t>
  </si>
  <si>
    <t>Wago svorky 2-5 vodičů</t>
  </si>
  <si>
    <t>Rámeček 2-násobný</t>
  </si>
  <si>
    <t>Rámeček 1-násobný</t>
  </si>
  <si>
    <t>Časové/doběhového relé, do přístrojové krabice min. Ø60mm (1 - 15min)</t>
  </si>
  <si>
    <t xml:space="preserve">Krabice přístrojová, příp. odbočná, příp.s víčkem a svorkovnicí do stěny </t>
  </si>
  <si>
    <t>Krycí hadice pro ochranu kabelových vývodů z podlahy, délka 3m</t>
  </si>
  <si>
    <t>Elektroinstalační trubka PVC pr. 25mm nebo 32mm, vč. protahovacího drátu</t>
  </si>
  <si>
    <t>Část 04 - Příslušenství</t>
  </si>
  <si>
    <t xml:space="preserve">Tlačítko TOTAL STOP a CENTRAL STOP - umístěno v prosklené skříňce, vč. inst. krabice, popisky a příslušenství </t>
  </si>
  <si>
    <t xml:space="preserve">Požární tlačítko (pro požární ventilátor), umístěno v prosklené skříňce, vč. inst. krabice, popisky a příslušenství </t>
  </si>
  <si>
    <t>Zásuvka třífázová 16A/400V, instalace na povrch, vč. příslušenství</t>
  </si>
  <si>
    <t>Zásuvka 16A/230V, jednonásobná,  vč. příslušenství a krytu</t>
  </si>
  <si>
    <t>Pohybové čidlo osvětlení, přisazené, venkovní s vyšším krytí, vč. intenzity denního osvětlení a příslušenství</t>
  </si>
  <si>
    <t>Stropní pohybové čidlo osvětlení, 360°, vč. intenzity denního osvětlení a příslušenství</t>
  </si>
  <si>
    <t>Bezpečnostní předvypínač pro zařízení 400V gastrotechnologie</t>
  </si>
  <si>
    <t>Ovládací tlačítko pro spínání ventilátoru</t>
  </si>
  <si>
    <t>Spínač osvětlení řaz. 5B, vč. příslušenství a krytu</t>
  </si>
  <si>
    <t>Spínač osvětlení řaz. 6, vč. příslušenství a krytu</t>
  </si>
  <si>
    <t>Vypínač osvětlení řaz. 1, vč. příslušenství a krytu</t>
  </si>
  <si>
    <t>Část 03 - Spínací přístroje, zásuvky (design dle výběru investora)</t>
  </si>
  <si>
    <t>Recyklace svítidel a zdrojů</t>
  </si>
  <si>
    <t>Venkovní přisazené svítidlo před vstupními dveřmi, IP65 (dle výběru investora), ovládané PIR čidlem</t>
  </si>
  <si>
    <t>P2 - LED nouzové svítidlo s piktogramem, 1,2W, záložní zdroj  1hod - vestavné</t>
  </si>
  <si>
    <t>P1 - LED nouzové svítidlo s piktogramem, 1,2W, záložní zdroj  1hod - přisazené</t>
  </si>
  <si>
    <t xml:space="preserve">S6 - Stropní LED svítidlo, přisazené, 25W, IP20 (200x40mm)  </t>
  </si>
  <si>
    <t xml:space="preserve">S5 - Stropní LED svítidlo, do podhledu, 25W, IP20 (200x40mm)  </t>
  </si>
  <si>
    <t xml:space="preserve">S4 - Lineární svítidlo 39W, IP65, (1577x102x84mm) </t>
  </si>
  <si>
    <t xml:space="preserve">S3 - LED Osvětlení - panel 32W (1197x297x52mm) </t>
  </si>
  <si>
    <t>N2 - Stropní nouzové LED svítidlo 2W (127x127x70), optika široká, vhodná do chodeb</t>
  </si>
  <si>
    <t>N1 - Stropní nouzové LED svítidlo 2W, (127x127x70)</t>
  </si>
  <si>
    <t>Část 02 - Svítidla, včetně zdroje, montážního boxu a instalačního materiálu (dle výběru investora)</t>
  </si>
  <si>
    <t>CYA35zž</t>
  </si>
  <si>
    <t>CYA25zž</t>
  </si>
  <si>
    <t>CYA4zž</t>
  </si>
  <si>
    <t>Samoregulační topný kabel 30W/m, délka 1m, vč. montážní a zakončovací sady</t>
  </si>
  <si>
    <t>Kabel 1-CSKH-V180 B2caS1d1 7x1,5mm2</t>
  </si>
  <si>
    <t>Kabel 1-CXKH-R(J) B2caS1d1 5x1,5mm2</t>
  </si>
  <si>
    <t>Kabel 1-CXKH-R(J) B2caS1d1 3x1,5mm2</t>
  </si>
  <si>
    <t>Pryžový kabel H07RN-F 5x2,5, délka 3m</t>
  </si>
  <si>
    <t>Pryžový kabel H07RN-F 5x4, délka 3m</t>
  </si>
  <si>
    <t>CYKY-J 5x6</t>
  </si>
  <si>
    <t>CYKY-J 5x4</t>
  </si>
  <si>
    <t>CYKY-J 3x4</t>
  </si>
  <si>
    <t>CYKY-J 5x2,5</t>
  </si>
  <si>
    <t>CYKY-J 5x1,5</t>
  </si>
  <si>
    <t>CYKY-J 4x16</t>
  </si>
  <si>
    <t>CYKY-J 4x10</t>
  </si>
  <si>
    <t>CYKY-J 3x2,5</t>
  </si>
  <si>
    <t>CYKY-J 3x1,5</t>
  </si>
  <si>
    <t>CYKY-O 3x1,5</t>
  </si>
  <si>
    <t>Část 01 - Kabely a vodiče</t>
  </si>
  <si>
    <t>A - Zařízení silnoproudé elektrotechniky</t>
  </si>
  <si>
    <t>D.1.4.c - Zařízení  elektrotechniky</t>
  </si>
  <si>
    <t>Celkem (Kč)</t>
  </si>
  <si>
    <t>Jed.cena (Kč)</t>
  </si>
  <si>
    <t>Měr.j..</t>
  </si>
  <si>
    <t>Výměra</t>
  </si>
  <si>
    <t>Text položky</t>
  </si>
  <si>
    <t>Poř.</t>
  </si>
  <si>
    <t>D.1.4.c - Zařízení  elektrotechniky; A - silnoproud</t>
  </si>
  <si>
    <t>Část 03 - Ve výkazu nespecifikováno</t>
  </si>
  <si>
    <t>Průzkum stávajícího stavu DR</t>
  </si>
  <si>
    <t>Napojení, příp. úprava stávající ústředny DR v souvislosti s přidáním zóny pro 1.NP (49,5W)</t>
  </si>
  <si>
    <t>Část 02 - Ostatní</t>
  </si>
  <si>
    <t xml:space="preserve">Kabel se zachováním funkce při požáru, PRAFLADUR 2Ax1,5, vč. chráničky </t>
  </si>
  <si>
    <t>EOL - impedanční koncový člen</t>
  </si>
  <si>
    <t>Reproduktor 6W/100V (certifikovaný dle EN54-24), instalace do SDK podhledu, vč.příslušenství</t>
  </si>
  <si>
    <t>Reproduktor 3W/100V (certifikovaný dle EN54-24), instalace do SDK podhledu, vč.příslušenství</t>
  </si>
  <si>
    <t>Reproduktor 1,5W/100V (certifikovaný dle EN54-24), instalace do SDK podhledu, vč.příslušenství</t>
  </si>
  <si>
    <t>Reproduktor 3W/100V (certifikovaný dle EN54-24), instalace do zdi,  vč.příslušenství</t>
  </si>
  <si>
    <t>Reproduktor 6W/100V (certifikovaný dle EN54-24), instalace do zdi,  vč.příslušenství</t>
  </si>
  <si>
    <t>Část 01 - Domácí rozhlas DR</t>
  </si>
  <si>
    <t>B - Zařízení slaboproudé elektrotechniky</t>
  </si>
  <si>
    <t>D.1.4.c - Zařízení  elektrotechniky; B - slaboproud</t>
  </si>
  <si>
    <t>Část 06 - Ve výkazu nespecifikováno</t>
  </si>
  <si>
    <t>hod</t>
  </si>
  <si>
    <t>Topná zkouška dle ČSN 06 0310, vyregulování systému, 
nastavení reg.ventilů</t>
  </si>
  <si>
    <t>Část 05 - Topná zkouška</t>
  </si>
  <si>
    <t>m2</t>
  </si>
  <si>
    <t>Nátěr 2x + 1x emal. nových litinových těles 500/110 mm</t>
  </si>
  <si>
    <t>Nátěr základní - nová tělesa3 tělesa 10- 500/110</t>
  </si>
  <si>
    <t>Stávající litinová článková tělesa vtypu Slavie - nátěr 2x s 1xemail.litinových  článkových těles 500/200, 14 těles = 203článků</t>
  </si>
  <si>
    <t xml:space="preserve">Stávající litinová článková tělesa vtypu Slavie -základní nátěr  článkových těles 500/200, 14 těles =203článků </t>
  </si>
  <si>
    <t xml:space="preserve">Stávající litinová článková tělesa vtypu Slavie - odrezení  článkových těles 500/200, 14 těles =203článků </t>
  </si>
  <si>
    <t>Stávající litinová článková tělesa vtypu Slavie - odstranění nátěru litinových  článkových těles 500/200, 14 těles =203článků</t>
  </si>
  <si>
    <t>Část 04 - Nátěry</t>
  </si>
  <si>
    <t>%</t>
  </si>
  <si>
    <t>Otopná tělesa  - přesun hmot výšky do 6 m</t>
  </si>
  <si>
    <t>Nová litinová článková tělesa velikosti 500/110 mm - montáž nových litinových těles 500/110 mm</t>
  </si>
  <si>
    <t>Nová litinová článková tělesa velikosti 500/110 mm - 3 tělesa 10- 500/110</t>
  </si>
  <si>
    <t>Stávající litinová článková tělesa typu Slavie - zpětná montáž litinových  článkových těles 500/200, 14 těles =203článků</t>
  </si>
  <si>
    <t>Stávající litinová článková tělesa typu Slavie - repase  článkových těles 500/200, 14 těles =203článků - přetěsnění spojů</t>
  </si>
  <si>
    <t>Stávající litinová článková tělesa typu Slavie - repase  článkových těles 500/200, 14 těles =203článků - 3x výplach</t>
  </si>
  <si>
    <t>Stávající litinová článková tělesa typu Slavie - demontáž litinových  článkových těles 500/200, 14 těles =203článků</t>
  </si>
  <si>
    <t>Část 03 - Otopná tělesa</t>
  </si>
  <si>
    <t>Armatury  - přesun hmot výšky do 6 m</t>
  </si>
  <si>
    <t>kus</t>
  </si>
  <si>
    <t>Ventil odvzdušňovací k otopným tělesům G1/4"</t>
  </si>
  <si>
    <t>Termostatický radiátorový přímý ventil s nastavením omezení průtoku - přímý DN15</t>
  </si>
  <si>
    <t xml:space="preserve">Radiátorové šroubení přímé uzavírací s vypouštěním DN15 </t>
  </si>
  <si>
    <t>Část 02 - Armatury</t>
  </si>
  <si>
    <t>Rozvod potrubí - přesun hmot vyšky do 6 m</t>
  </si>
  <si>
    <t>Příplatek za zhotovení přípojky DN 15</t>
  </si>
  <si>
    <t>Příplatek za zhotovení odbočky DN 15</t>
  </si>
  <si>
    <t>Potrubí z trubek ocelových závitových jak. Mat. 11 353.0, včetně tvarovek a materiálu pro uchycení DN15</t>
  </si>
  <si>
    <t>Část 01 - Rozvod potrubí</t>
  </si>
  <si>
    <t>D.1.4.d - Vytápění</t>
  </si>
  <si>
    <t>dodávka odběratele</t>
  </si>
  <si>
    <t>VRN</t>
  </si>
  <si>
    <t>Vedlejší rozpočtové náklady</t>
  </si>
  <si>
    <t>Ostatní</t>
  </si>
  <si>
    <t>Ve výkazu nespecifikováno</t>
  </si>
  <si>
    <t>OST</t>
  </si>
  <si>
    <t>Ostatní náklady</t>
  </si>
  <si>
    <t>090001000</t>
  </si>
  <si>
    <t>VRN9</t>
  </si>
  <si>
    <t>Další náklady na pracovníky</t>
  </si>
  <si>
    <t>080001000</t>
  </si>
  <si>
    <t>Přesun stavebních kapacit</t>
  </si>
  <si>
    <t>VRN8</t>
  </si>
  <si>
    <t>Provozní vlivy</t>
  </si>
  <si>
    <t>070001000</t>
  </si>
  <si>
    <t>VRN7</t>
  </si>
  <si>
    <t>Územní vlivy</t>
  </si>
  <si>
    <t>060001000</t>
  </si>
  <si>
    <t>VRN6</t>
  </si>
  <si>
    <t>Finanční náklady</t>
  </si>
  <si>
    <t>050001000</t>
  </si>
  <si>
    <t>VRN5</t>
  </si>
  <si>
    <t>Inženýrská činnost</t>
  </si>
  <si>
    <t>040001000</t>
  </si>
  <si>
    <t>VRN4</t>
  </si>
  <si>
    <t>Zařízení staveniště</t>
  </si>
  <si>
    <t>030001000</t>
  </si>
  <si>
    <t>VRN3</t>
  </si>
  <si>
    <t>Příprava staveniště</t>
  </si>
  <si>
    <t>020001000</t>
  </si>
  <si>
    <t>VRN2</t>
  </si>
  <si>
    <t>Průzkumné, geodetické a projektové práce</t>
  </si>
  <si>
    <t>010001000</t>
  </si>
  <si>
    <t>VRN1</t>
  </si>
  <si>
    <t>VRN - Vedlejší rozpočtové náklady</t>
  </si>
  <si>
    <t>Č.rozp.pol.</t>
  </si>
  <si>
    <t>Výměry potrubí a izolací jsou uvedeny rezervy na prostřih-odpad vznikající při výrobě/montáži.</t>
  </si>
  <si>
    <t>Konstrukce a práce výše neuvedené. 
Specifikované položky, které podle dodavatele nejsou výše uvedeny a je nutno je doplnit, aby dodávka a montáž byly kompletní a případná zařízení funkční.
Podrobný rozpis uveďte zde vložením řádků či v příloze.
&gt;
Počet stran...................;</t>
  </si>
  <si>
    <t>400x250</t>
  </si>
  <si>
    <t>Mandík</t>
  </si>
  <si>
    <t>Protidešťová žaluzie PDZM 400x250 se sítí proti vniknutí ptactva</t>
  </si>
  <si>
    <t>200x200</t>
  </si>
  <si>
    <t>Regulační klapka těsná RKTM 200x200 TPM 012/00.45</t>
  </si>
  <si>
    <t>DN200, 250</t>
  </si>
  <si>
    <t>Elektrodesign</t>
  </si>
  <si>
    <t>Malý axiální ventilátor TREB/2-200 - 450m3/h; 60W; 0,34A; 230V                                           Příslušenství: mřížka HVG</t>
  </si>
  <si>
    <t>Zařízení č.6 - CHÚC</t>
  </si>
  <si>
    <t>400x125</t>
  </si>
  <si>
    <t>Stěnová mřížka SMM 20 400x125/UR1/S TPM 014/01</t>
  </si>
  <si>
    <t>Zařízení č.5 - WC</t>
  </si>
  <si>
    <t>Požární ucpávky Intumex prostupů potrubí do obvodu 500mm</t>
  </si>
  <si>
    <t>Isover</t>
  </si>
  <si>
    <t xml:space="preserve">Požární izolace Orstech LSP Pyro (rozsah - dle výkresu)                                                                                                    </t>
  </si>
  <si>
    <t>bm</t>
  </si>
  <si>
    <t>DN150</t>
  </si>
  <si>
    <t>Kruhové potrubí Spiro z ocel.pozink.plechu vč.spojovacího, těsnícího a závěsového materiálu</t>
  </si>
  <si>
    <t xml:space="preserve">Talířový ventil univerzální IT 150 </t>
  </si>
  <si>
    <t>Protidešťová žaluzie PRG-160W</t>
  </si>
  <si>
    <t>Zařízení č.4 - UPS</t>
  </si>
  <si>
    <t>Tepelná izolace Armstrong Armaflex AF 25mm (rozsah - veškeré vnitřní Spiro porubí)</t>
  </si>
  <si>
    <t>DN125</t>
  </si>
  <si>
    <t>DN125x900</t>
  </si>
  <si>
    <t>Tlumič hluku typ MAA 125 / 900</t>
  </si>
  <si>
    <t xml:space="preserve">Talířový ventil odvodní VEF 125 </t>
  </si>
  <si>
    <t xml:space="preserve">Radiální potrubní ventilátor typ RM-125 Ecowatt; V=200m3/h, 65W, 230V                                                                                                                                                                 Příslušenství: 2ks manžety VBM  </t>
  </si>
  <si>
    <t>Zařízení č.3 - Zázemí</t>
  </si>
  <si>
    <t>Tepelná izolace Armstrong Armaflex AF 25mm + oplechování (rozsah - veškeré vnější Spiro porubí)</t>
  </si>
  <si>
    <t>Tepelná izolace Armstrong Armaflex AF 25mm (rozsah - veškeré vnitřní Spiro potrubí)</t>
  </si>
  <si>
    <t>DN160</t>
  </si>
  <si>
    <t>DN160x900</t>
  </si>
  <si>
    <t>Tlumič hluku typ MAA 160 / 900</t>
  </si>
  <si>
    <t>900x1000</t>
  </si>
  <si>
    <t>Kuchyňský zákryt 900x1000, připojovací hrdlo DN160, zpětná klapka, nerezové provedení</t>
  </si>
  <si>
    <t xml:space="preserve">Radiální potrubní ventilátor typ RM-160 Ecowatt; V=400m3/h, 109W, 230V                                                                                                                                                                 Příslušenství: 2ks manžety VBM  </t>
  </si>
  <si>
    <t>Zařízení č.2 - Mytí stolního nádobí</t>
  </si>
  <si>
    <t>Tepelná izolace Armstrong Armaflex AF 25mm + oplechování (rozsah - veškeré vnější pozink. porubí)</t>
  </si>
  <si>
    <t>Tepelná izolace Armstrong Armaflex AF 25mm (rozsah - veškeré vnitřní pozink. a Spiro potrubí)</t>
  </si>
  <si>
    <t>Čtyřhranné potrubí skup.I  z ocel.pozink.plechu, vč.spojovacího, těsnícího a závěsového materiálu</t>
  </si>
  <si>
    <t>DN315</t>
  </si>
  <si>
    <t>DN250</t>
  </si>
  <si>
    <t xml:space="preserve">Ohebné potrubí SONOFLEX </t>
  </si>
  <si>
    <t>500x500</t>
  </si>
  <si>
    <t>Protidešťová žaluzie PDZM 500x500 se sítí proti vniknutí hmyzu</t>
  </si>
  <si>
    <t>250x500x1000</t>
  </si>
  <si>
    <t>Greif</t>
  </si>
  <si>
    <t xml:space="preserve">Tlumič hluku buňkový G.250x500-1000.1 </t>
  </si>
  <si>
    <t>250x500x1500</t>
  </si>
  <si>
    <t xml:space="preserve">Tlumič hluku buňkový G.250x500-1500.1 </t>
  </si>
  <si>
    <t>200x125</t>
  </si>
  <si>
    <t>Obdélníková vyústka pro odvod vzduchu s regulací VNM 1A 200x125/R3 TPM 015/01</t>
  </si>
  <si>
    <t>600x600x430</t>
  </si>
  <si>
    <t>Vyúsť s vířivým výtokem vzduchu VVM 600/C/V/P/48/R vč. závěsů</t>
  </si>
  <si>
    <t>200x200x150</t>
  </si>
  <si>
    <t>Regulační klapka těsná RKTM 200x200 TPM 012/00.01 ovládání ruční</t>
  </si>
  <si>
    <t>200x400x150</t>
  </si>
  <si>
    <t>Regulační klapka těsná RKTM 200x400 TPM 012/00.01 ovládání ruční</t>
  </si>
  <si>
    <t>2800x1300 (130kg)</t>
  </si>
  <si>
    <t>INDUCTair</t>
  </si>
  <si>
    <t>Indukční odsávací zákryt OZV 13 N (hrdlo 160x400)                                                                     Příslušenství: závěsy</t>
  </si>
  <si>
    <t>Regulační klapka kruhová těsná RKKTM-315-P TPM 031/03.46</t>
  </si>
  <si>
    <t>1950x1240x450 (235kg)</t>
  </si>
  <si>
    <t>Klimatizační jednotka pro přívod a odvod vzduchu CADB-HE DI 16 Ecowatt - 230V, 1,6A. Kompaktní vnitřní podstropní provedení v sestavě: 2x filtr F7/M5, deskový výměník ZZT, elektrický ohřívač Qt=3,5kW (230V, 15.9A), 2x ventilátor, EC motory 230V. Vp/Vo=1600/1600m3/h; Lw (sání/výfuk/okolí) ≤ 64/73/56 dB(A). Příslušenství: kompletní systém MaR Minireg vč.kabeláže a příslušenství, 4x tlumící vložka, závěsy.</t>
  </si>
  <si>
    <t>Zařízení č.1 - Přípravna</t>
  </si>
  <si>
    <t>D.1.4.b - Vzduchotechnické zařízení</t>
  </si>
  <si>
    <t>Montáž</t>
  </si>
  <si>
    <t>Dodávka</t>
  </si>
  <si>
    <t>Celková cena (Kč)</t>
  </si>
  <si>
    <t>Jednotková cena
 (Kč)</t>
  </si>
  <si>
    <t>Jednotková cena (Kč)</t>
  </si>
  <si>
    <t>Rozměr refer.výrobku</t>
  </si>
  <si>
    <t xml:space="preserve"> Ref.prodejce / výrobce</t>
  </si>
  <si>
    <t>Text konstrukčního prvku s rozšířeným popisem</t>
  </si>
  <si>
    <t>Poř.č.</t>
  </si>
  <si>
    <t>Zhotovitel prověřií soulad výkazu výměr s projektovou dokumentací a na případné nesrovnalosti upozorní před podpisem smlouvy o dílo, resp. před zahájením stavby.</t>
  </si>
  <si>
    <t>Nedílnou součástí výkazu výměr, pro správné a úplné ocenění nabízených výkonů a dodávek, je projektová dokumentace a technická zpráva, včetně všech podrobnějších popisů výrobků, materiálového a barevného řešení, včetně způsobu provádění.</t>
  </si>
  <si>
    <t>Obsah jednotlivých položek, způsob měření a ostatní další podmínky definující obsah a použití jednotlivých položek jsou obsaženy v úvodních ustanoveních příslušných sborníků, které jsou volně dostupné na elektronické adrese www.urspraha.cz.</t>
  </si>
  <si>
    <t>Popisy položek odpovídají konkrétnímu technickému řešení. Kód položky má funkci orientační a je převzat z databáze ÚRS, a.s. CÚ 2017/1. Některá položky jsou seskupeny do konstrukčních celků. V tomto případě představuje kód nejbližší odpovídající položku, u seskupených položek nosnou položku s vlastní měrnou jednotkou.</t>
  </si>
  <si>
    <t>POZNÁMKY:</t>
  </si>
  <si>
    <t>CELKEM BEZ PŘIRÁŽEK :</t>
  </si>
  <si>
    <t>C</t>
  </si>
  <si>
    <t>Nákla dy</t>
  </si>
  <si>
    <t>Konstrukce a práce výše neuvedené.
Specifikované položky, které podle dodavatele nejsou výše uvedeny a je nutno je doplnit, aby dodávka a montáž byly kompletní a případná zařízení funkční.
Podrobný rozpis uveďte zde vložením řádků či v příloze.
&gt;
Počet stran...................;</t>
  </si>
  <si>
    <t>Konst rukce</t>
  </si>
  <si>
    <t>999 - Ve výkazu nespecifikováno</t>
  </si>
  <si>
    <t>t</t>
  </si>
  <si>
    <t>Poplatek za uložení suti a vybouraných hmot na skládce;</t>
  </si>
  <si>
    <t>99701-3831-00</t>
  </si>
  <si>
    <t>Odvoz suti a vybouraných hmot na řízenou skládku dle možností dodavatele;</t>
  </si>
  <si>
    <t>99701-3501-00</t>
  </si>
  <si>
    <t>Rozpočtová hmotnost</t>
  </si>
  <si>
    <t>Vnitrostaveništní přemístění suti a vybouraných hmot k místu nakládky;</t>
  </si>
  <si>
    <t>99701-3211-00</t>
  </si>
  <si>
    <t>904 - Manipulace se sutí</t>
  </si>
  <si>
    <t xml:space="preserve">Doplnění maleb samostatných lokálních vysprávek s úpravou podkladu; </t>
  </si>
  <si>
    <t>78422-1111-00</t>
  </si>
  <si>
    <t xml:space="preserve"> =-0,70*1,97</t>
  </si>
  <si>
    <t xml:space="preserve"> =1,465*1,015</t>
  </si>
  <si>
    <t xml:space="preserve"> =0,21*1,15</t>
  </si>
  <si>
    <t xml:space="preserve"> =(2,045-0,15)*(2,55+1,35)/2</t>
  </si>
  <si>
    <t xml:space="preserve"> =0,965*2,55</t>
  </si>
  <si>
    <t>Dvojnásobné bílé malby  ze směsí za sucha středně otěruvzdorných 1.PP pod schodištěm s úpravou podkladu;</t>
  </si>
  <si>
    <t xml:space="preserve"> =2,05*1,99+1,61*0,81</t>
  </si>
  <si>
    <t xml:space="preserve"> </t>
  </si>
  <si>
    <t>m1.16 - Mytí stolního nádobí = 5,4m2 / ker.dlažba,sokl 10cm / bílá výmalba / bílá výmalba, keramický obklad 1500mm / 2680;</t>
  </si>
  <si>
    <t xml:space="preserve"> =0,90*1,56</t>
  </si>
  <si>
    <t>m1.14 - WC/zaměstnanci = 1,3m2 / ker.dlažba,sokl 10cm / bílá výmalba / bílá výmalba, keramický obklad 1200mm / 2680;</t>
  </si>
  <si>
    <t xml:space="preserve"> =2,00*1,56</t>
  </si>
  <si>
    <t>m1.13 - Umývárna/zaměstn. = 3,1m2 / ker.dlažba,sokl 10cm / bílá výmalba / bílá výmalba, keramický obklad 1200mm / 2680;</t>
  </si>
  <si>
    <t xml:space="preserve"> =3,81*1,32-0,20*0,30</t>
  </si>
  <si>
    <t>m1.08 - Předsíň WC/kluci = 5m2 / ker.dlažba,sokl 10cm / bílá výmalba / bílá výmalba, keramický obklad 1500mm / 2980;</t>
  </si>
  <si>
    <t xml:space="preserve"> =2,43*2,41</t>
  </si>
  <si>
    <t xml:space="preserve"> =1,45*7,135</t>
  </si>
  <si>
    <t>m1.02 - Chodba = 17,5m2 / zátěž.lino,sokl 10cm / bílá výmalba / bílá výmalba, olejová barva 1500mm / 2680-2980;</t>
  </si>
  <si>
    <t xml:space="preserve"> =2,55*2,20</t>
  </si>
  <si>
    <t xml:space="preserve"> =1,20*2,50</t>
  </si>
  <si>
    <t>m1.01 - Příjem = 9,1m2 / ker.dlažba,sokl 10cm / bílá výmalba / bílá výmalba, olejová barva 1500mm / 2680;</t>
  </si>
  <si>
    <t>STROPY</t>
  </si>
  <si>
    <t xml:space="preserve"> =0,15*2*(0,50+1,00)</t>
  </si>
  <si>
    <t>do 4,0m2</t>
  </si>
  <si>
    <t xml:space="preserve"> =-0,50*1,00</t>
  </si>
  <si>
    <t xml:space="preserve"> =-0,80*1,97</t>
  </si>
  <si>
    <t xml:space="preserve"> =2*(2,05+1,99+0,81)*2,68</t>
  </si>
  <si>
    <t xml:space="preserve"> =0,15*0,97*2</t>
  </si>
  <si>
    <t xml:space="preserve"> =0,20*(2,00+2*1,47)</t>
  </si>
  <si>
    <t xml:space="preserve"> =-2,00*1,47</t>
  </si>
  <si>
    <t xml:space="preserve"> =2*(3,00+1,50)*(2,60+0,08)</t>
  </si>
  <si>
    <t>m1.15 - Šatna/zaměstnanci = 4,5m2 / ker.dlažba,sokl 10cm / SDK / bílá výmalba / 2600;</t>
  </si>
  <si>
    <t xml:space="preserve"> =0,90*0,15</t>
  </si>
  <si>
    <t xml:space="preserve"> =-0,15*1,00*2</t>
  </si>
  <si>
    <t xml:space="preserve"> =2*(0,90+1,56)*2,68</t>
  </si>
  <si>
    <t xml:space="preserve"> =-0,80*1,97*2</t>
  </si>
  <si>
    <t xml:space="preserve"> =2*(2,00+1,56)*2,68</t>
  </si>
  <si>
    <t xml:space="preserve"> =2*(1,70+0,90)*(2,60+0,08)</t>
  </si>
  <si>
    <t>m1.12 - Úklid = 1,5m2 / ker.dlažba,sokl 10cm / SDK / bílá výmalba, keramický obklad 1200mm / 2600;</t>
  </si>
  <si>
    <t xml:space="preserve"> =2*0,15*0,98*3</t>
  </si>
  <si>
    <t xml:space="preserve"> =0,20*(2,10+2*1,46)*3</t>
  </si>
  <si>
    <t xml:space="preserve"> =-2,10*1,46*3</t>
  </si>
  <si>
    <t xml:space="preserve"> =2*0,15*0,96*1</t>
  </si>
  <si>
    <t xml:space="preserve"> =0,20*(2,08+2*1,46)*1</t>
  </si>
  <si>
    <t xml:space="preserve"> =-2,08*1,46*1</t>
  </si>
  <si>
    <t xml:space="preserve"> =2*0,15*0,97*3</t>
  </si>
  <si>
    <t xml:space="preserve"> =0,20*(2,00+2*1,47)*3</t>
  </si>
  <si>
    <t xml:space="preserve"> =-2,00*1,47*3</t>
  </si>
  <si>
    <t xml:space="preserve"> =-1,15*1,97</t>
  </si>
  <si>
    <t xml:space="preserve"> =-1,00*1,97</t>
  </si>
  <si>
    <t xml:space="preserve"> =0,40*(2,45+2*2,45)*1</t>
  </si>
  <si>
    <t>odpočet plochy nad 4,0m2</t>
  </si>
  <si>
    <t xml:space="preserve"> =-2*2,45*2,45*1</t>
  </si>
  <si>
    <t xml:space="preserve"> =0,40*(1,90+2*2,45)*1</t>
  </si>
  <si>
    <t xml:space="preserve"> =-2*1,90*2,45*1</t>
  </si>
  <si>
    <t xml:space="preserve"> =0,40*(1,20+2*2,45)*3</t>
  </si>
  <si>
    <t xml:space="preserve"> =-2*1,20*2,45*3</t>
  </si>
  <si>
    <t xml:space="preserve"> =2*(12,80+0,15+2,55+5,74+1,50)*(2,60+0,08)</t>
  </si>
  <si>
    <t xml:space="preserve"> =2*(12,60+5,76+0,44)*(2,60+0,08)</t>
  </si>
  <si>
    <t>m1.11 - Jídelna = 153,3m2 / zátěž.lino.,sokl 10cm / akust.štěrbin.SDK / bílá výmalba, keramický obklad 1500mm / 2600;</t>
  </si>
  <si>
    <t xml:space="preserve"> =2*(1,70+1,50)*(2,60+0,08)</t>
  </si>
  <si>
    <t>m1.10 - Sklad odpadu = 2,6m2 / ker.dlažba,sokl 10cm / SDK / bílá výmalba, keramický obklad 1200mm / 2600;</t>
  </si>
  <si>
    <t xml:space="preserve"> =0,25*2*(0,85+1,50)</t>
  </si>
  <si>
    <t xml:space="preserve"> =-0,85*1,50</t>
  </si>
  <si>
    <t xml:space="preserve"> =2*(3,81+1,32)*2,98</t>
  </si>
  <si>
    <t xml:space="preserve"> =0,25*(1,10+2*2,15)</t>
  </si>
  <si>
    <t xml:space="preserve"> =0,40*(2,43+2*2,45)</t>
  </si>
  <si>
    <t xml:space="preserve"> =-2,43*2,45</t>
  </si>
  <si>
    <t xml:space="preserve"> =-2,43*2,68</t>
  </si>
  <si>
    <t xml:space="preserve"> =2*(2,43+2,41)*2,68</t>
  </si>
  <si>
    <t xml:space="preserve"> =-1,375*2,10</t>
  </si>
  <si>
    <t xml:space="preserve"> =2*2,40*(2,98-2,68)/2</t>
  </si>
  <si>
    <t xml:space="preserve"> =(2*1,81+1,45)*(2,98-2,68)</t>
  </si>
  <si>
    <t xml:space="preserve"> =2*(1,45+7,135)*2,68</t>
  </si>
  <si>
    <t xml:space="preserve"> =0,20*(0,80+2*2,10)</t>
  </si>
  <si>
    <t xml:space="preserve"> =0,40*(1,20+2*2,45)</t>
  </si>
  <si>
    <t xml:space="preserve"> =-1,20*2,45</t>
  </si>
  <si>
    <t xml:space="preserve"> =2*(2,55+2,20)*2,68</t>
  </si>
  <si>
    <t xml:space="preserve"> =2*0,15*0,97</t>
  </si>
  <si>
    <t xml:space="preserve"> =0,20*(1,20+2*1,47)</t>
  </si>
  <si>
    <t xml:space="preserve"> =-1,20*1,47</t>
  </si>
  <si>
    <t xml:space="preserve"> =2*(1,20+2,50)*2,68</t>
  </si>
  <si>
    <t>Olejový dvojnásobný nátěr stěn do výšky 1500mm v příjmové části zázemí přípravny jídla s úpravou podkladu;</t>
  </si>
  <si>
    <t>Obnova a doplnění dvojnásobného olejového omyvatelného nátěru stávajících stěn do výšky 1500mm ve vstupní části chodby s úpravou převážně stávajícího podkladu. Stejné barevné provedení jako u navazujícího stávajícího stavu prostoru schodiště;</t>
  </si>
  <si>
    <t>Montáž obkladů vnitřních keramických lepených do systémového lepidla. Spárování silikonovými sanitárními tmely s fungicidními, řezání dlaždic, výřezy, ukončení taženým fabionem;</t>
  </si>
  <si>
    <t>STĚNY</t>
  </si>
  <si>
    <t>Dvojnásobné bílé malby  ze směsí za sucha středně otěruvzdorných 1.NP s úpravou podkladu;</t>
  </si>
  <si>
    <t>784 - Malby</t>
  </si>
  <si>
    <t>PSV</t>
  </si>
  <si>
    <t>Celková repase (odstranění koroze a nalakování černou práškovou barvou) - venkovní ocelové schody u zadního vchodu do místnosti příjmu jídla, půdorysně 1,00x1,95m, výšky 0,40m;</t>
  </si>
  <si>
    <t>78330-1303-00</t>
  </si>
  <si>
    <t xml:space="preserve"> =2*6*1,101*(2*0,053)</t>
  </si>
  <si>
    <t xml:space="preserve"> =2*6*0,80*(2*0,053)</t>
  </si>
  <si>
    <t xml:space="preserve"> =2*6*1,10*(2*0,053)</t>
  </si>
  <si>
    <t xml:space="preserve"> =2*6*0,75*(2*0,053)</t>
  </si>
  <si>
    <t xml:space="preserve"> =2*6*0,40*4*(2*0,053)</t>
  </si>
  <si>
    <t>spojené mezi sebou plochou pásovou ocelí P3-50 á max. 400mm</t>
  </si>
  <si>
    <t xml:space="preserve"> =4*2,45*4*4*0,08</t>
  </si>
  <si>
    <t xml:space="preserve">Opásání pilířů - v nárožích osazeny úhelníky L80/80/6mm </t>
  </si>
  <si>
    <t xml:space="preserve"> =(2,45+2*0,27)*2*4*0,18</t>
  </si>
  <si>
    <t xml:space="preserve"> =(1,90+2*0,27)*2*4*0,18</t>
  </si>
  <si>
    <t>Ocelový profil L 180/180/12mm;</t>
  </si>
  <si>
    <t>Základní jednonásobný nátěr zazděných kovových prvků;</t>
  </si>
  <si>
    <t>78331-4101-00</t>
  </si>
  <si>
    <t xml:space="preserve"> =2*(0,02+0,15)*0,82*3</t>
  </si>
  <si>
    <t>Práh dřevěný 820x150mm tl.20mm dubový;</t>
  </si>
  <si>
    <t xml:space="preserve"> =2*(0,02+0,15)*0,72*1</t>
  </si>
  <si>
    <t>Práh dřevěný 720x150mm tl.20mm dubový;</t>
  </si>
  <si>
    <t xml:space="preserve"> =2*(0,02+0,10)*1,15*1</t>
  </si>
  <si>
    <t>Práh dřevěný 1150x100mm tl.20mm dubový;</t>
  </si>
  <si>
    <t xml:space="preserve"> =2*(0,02+0,10)*1,00*1</t>
  </si>
  <si>
    <t>Práh dřevěný 1000x100mm tl.20mm dubový;</t>
  </si>
  <si>
    <t xml:space="preserve"> =2*(0,02+0,10)*0,82*4</t>
  </si>
  <si>
    <t>Práh dřevěný 820x100mm tl.20mm dubový;</t>
  </si>
  <si>
    <t xml:space="preserve"> =2*(0,02+0,10)*0,72*2</t>
  </si>
  <si>
    <t>Práh dřevěný 720x100mm tl.20mm dubový;</t>
  </si>
  <si>
    <t>Nátěr dřevěných prahů jednonásobný s napuštěním;</t>
  </si>
  <si>
    <t>78311-3101-00</t>
  </si>
  <si>
    <t xml:space="preserve"> =(1,00+2*1,97)*(0,10+0,10)</t>
  </si>
  <si>
    <t>D6 - 1000x1970 = Ocelová zárubeň dřevěných dveří jednokřídlých do nové pórobetonové příčky tl.100mm;</t>
  </si>
  <si>
    <t xml:space="preserve"> =(1,150+2*1,97)*(0,10+0,10)</t>
  </si>
  <si>
    <t>D5 - 1150x1970 = Ocelová zárubeň dřevěných dveří dvoukřídlých požární odolnosti EI 15-C DP3 do nové pórobetonové příčky tl.100mm;</t>
  </si>
  <si>
    <t xml:space="preserve"> =(0,80+2*1,97)*(0,15+0,10)*3</t>
  </si>
  <si>
    <t>D4 - 800x1970 = Ocelová zárubeň dřevěných dveří jednokřídlých zvukově izolačních (RW min.32dB) a požárně odolných EI 30-C DP3 do stávající stěny tl.150mm;</t>
  </si>
  <si>
    <t>D3 - 800x1970 = Ocelová zárubeň dřevěných dveří jednokřídlých požární odolnosti EI 30-C DP3 do stávající stěny tl.150mm;</t>
  </si>
  <si>
    <t>D2 - 800x1970 = Ocelová zárubeň dřevěných dveří jednokřídlých požární odolnosti EI 15-C DP3 do stávající stěny tl.150mm</t>
  </si>
  <si>
    <t xml:space="preserve"> =(0,80+2*1,97)*(0,10+0,10)*(3+1)</t>
  </si>
  <si>
    <t>D8 - 800x1970 = Ocelová zárubeň dřevěných dveří jednokřídlých do nové pórobetonové příčky tl.100mm;</t>
  </si>
  <si>
    <t>D7 - 800x1970 = Ocelová zárubeň dřevěných dveří jednokřídlých do nové pórobetonové příčky tl.100mm;</t>
  </si>
  <si>
    <t xml:space="preserve"> =(0,70+2*1,97)*(0,15+0,10)</t>
  </si>
  <si>
    <t>D10 - 700x1970 = Ocelová zárubeň dřevěných dveří jednokřídlých požární odolnosti EI 30-C DP3 do nové pórobetonové příčky tl.150mm;</t>
  </si>
  <si>
    <t xml:space="preserve"> =(0,70+2*1,97)*(0,10+0,10)*2</t>
  </si>
  <si>
    <t>D9 - 700x1970 = Ocelová zárubeň dřevěných dveří jednokřídlých do nové pórobetonové příčky tl.100mm;</t>
  </si>
  <si>
    <t>78331-7105-00</t>
  </si>
  <si>
    <t xml:space="preserve"> =-1,00*1,50</t>
  </si>
  <si>
    <t xml:space="preserve"> =2*0,20*1,50</t>
  </si>
  <si>
    <t xml:space="preserve"> =-0,80*1,50</t>
  </si>
  <si>
    <t xml:space="preserve"> =2*0,40*1,50</t>
  </si>
  <si>
    <t xml:space="preserve"> =-1,20*1,50</t>
  </si>
  <si>
    <t xml:space="preserve"> =2*(2,55+2,20)*1,50</t>
  </si>
  <si>
    <t xml:space="preserve"> =2*0,20*(1,50-0,97)</t>
  </si>
  <si>
    <t xml:space="preserve"> =-1,20*(1,50-0,97)</t>
  </si>
  <si>
    <t xml:space="preserve"> =-0,70*1,50</t>
  </si>
  <si>
    <t xml:space="preserve"> =-0,80*1,50*2</t>
  </si>
  <si>
    <t xml:space="preserve"> =2*(1,20+2,50)*1,50</t>
  </si>
  <si>
    <t>78381-7421-00</t>
  </si>
  <si>
    <t xml:space="preserve"> =7*0,26*0,16*0,5</t>
  </si>
  <si>
    <t xml:space="preserve"> =(0,21+2,175+0,185)*0,20</t>
  </si>
  <si>
    <t>na zazdívce zrcátka</t>
  </si>
  <si>
    <t xml:space="preserve"> =(0,965+0,15)*2,55</t>
  </si>
  <si>
    <t>1.PP</t>
  </si>
  <si>
    <t>Doplnění olejového dvojnásobného nátěru stěn v 1.PP ze strany schodiště s úpravou podkladu. Stejné barevné provedení jako u navazujícího stávajícího stavu prostoru schodiště;</t>
  </si>
  <si>
    <t xml:space="preserve"> =2*0,25*1,50</t>
  </si>
  <si>
    <t xml:space="preserve"> =-2,43*1,50*2</t>
  </si>
  <si>
    <t xml:space="preserve"> =2*(2,43+2,41)*1,50</t>
  </si>
  <si>
    <t xml:space="preserve"> =-2,43*1,50</t>
  </si>
  <si>
    <t xml:space="preserve"> =-1,15*1,50</t>
  </si>
  <si>
    <t xml:space="preserve"> =-1,45*1,50</t>
  </si>
  <si>
    <t xml:space="preserve"> =2*(1,45+7,135)*1,50</t>
  </si>
  <si>
    <t>783 - Nátěry</t>
  </si>
  <si>
    <t>Vnitrostaveništní přesun hmot;</t>
  </si>
  <si>
    <t>99878-1101-00</t>
  </si>
  <si>
    <t>m.1.08</t>
  </si>
  <si>
    <t>Profily rohové plastové lepené flexibilním lepidlem na vnějších rozích keramických obkladů;</t>
  </si>
  <si>
    <t>78149-4111-00</t>
  </si>
  <si>
    <t xml:space="preserve"> =2*1,50</t>
  </si>
  <si>
    <t>Profily rohové nerezové lepené flexibilním lepidlem na vnějších rozích keramických obkladů;</t>
  </si>
  <si>
    <t>Zaokr.</t>
  </si>
  <si>
    <t>Prořez odhad cca 9,0%</t>
  </si>
  <si>
    <t>Obkladačky keramické bílé 150x150mm povrch matný - ve stejném barevném provedení jako jsou ve vyšších podlažích dle poslední provedené rekonstrukce;</t>
  </si>
  <si>
    <t>M</t>
  </si>
  <si>
    <t>597-612550-00</t>
  </si>
  <si>
    <t xml:space="preserve"> =(1,61+1,99+0,81+1,00)*1,50</t>
  </si>
  <si>
    <t xml:space="preserve"> =-0,70*1,20</t>
  </si>
  <si>
    <t xml:space="preserve"> =2*(0,90+1,56)*1,20</t>
  </si>
  <si>
    <t xml:space="preserve"> =(1,00+0,76)*1,20</t>
  </si>
  <si>
    <t xml:space="preserve"> =2*(1,70+0,90)*1,20</t>
  </si>
  <si>
    <t xml:space="preserve"> =3,10*1,20</t>
  </si>
  <si>
    <t xml:space="preserve"> =1,90*1,50</t>
  </si>
  <si>
    <t xml:space="preserve"> =(0,70+1,09)*1,50</t>
  </si>
  <si>
    <t xml:space="preserve"> =(1,10+3,80+0,15+1,50+1,25)*1,50</t>
  </si>
  <si>
    <t xml:space="preserve"> =(0,95+2,86+0,65)*1,50</t>
  </si>
  <si>
    <t xml:space="preserve"> =-0,80*1,20</t>
  </si>
  <si>
    <t xml:space="preserve"> =2*(1,70+1,50)*1,20</t>
  </si>
  <si>
    <t xml:space="preserve"> =2*(3,81+1,32)*1,50</t>
  </si>
  <si>
    <t>78147-4117-00</t>
  </si>
  <si>
    <t>Penetrace podkladu vnitřních obkladů;</t>
  </si>
  <si>
    <t>78149-5111-00</t>
  </si>
  <si>
    <t>781 - Obklady keramické</t>
  </si>
  <si>
    <t>99877-6101-00</t>
  </si>
  <si>
    <t>Základní čištění nově položených podlahovin včetně 2-složkového dvouvrstvého polymerního nátěru;</t>
  </si>
  <si>
    <t>77699-1132-00</t>
  </si>
  <si>
    <t xml:space="preserve"> =1,115</t>
  </si>
  <si>
    <t>Hrana schodová z PVC 1.stupně schodiště v provedení dle stávajících;</t>
  </si>
  <si>
    <t>77643-1111-00</t>
  </si>
  <si>
    <t xml:space="preserve"> =0,965+2,10+1,465</t>
  </si>
  <si>
    <t xml:space="preserve"> =0,965+0,15+0,20-0,70</t>
  </si>
  <si>
    <t>Soklík obvodový povlakové krytiny výšky do 100mm - doplnění pod schodištěm;</t>
  </si>
  <si>
    <t>77641-1112-00</t>
  </si>
  <si>
    <t xml:space="preserve"> =-(2*1,50+1*1,94+2*2,70-1,00)</t>
  </si>
  <si>
    <t xml:space="preserve"> =-(5,74+2*3,05-1,20-1,94)</t>
  </si>
  <si>
    <t xml:space="preserve"> =-(2,86+2*2,15-0,80-1,20+2*0,40)</t>
  </si>
  <si>
    <t>odpočet části s keram.dlažbou</t>
  </si>
  <si>
    <t xml:space="preserve"> =2*0,15*7</t>
  </si>
  <si>
    <t xml:space="preserve"> =2*0,15</t>
  </si>
  <si>
    <t xml:space="preserve"> =2*0,10</t>
  </si>
  <si>
    <t xml:space="preserve"> =-1,00-1,15</t>
  </si>
  <si>
    <t xml:space="preserve"> =2*0,40*5</t>
  </si>
  <si>
    <t xml:space="preserve"> =-(1,20*3+1,90+2,45)*2</t>
  </si>
  <si>
    <t xml:space="preserve"> =2*(12,80+0,15+2,55+5,74+1,50)</t>
  </si>
  <si>
    <t xml:space="preserve"> =2*(12,60+5,76+0,44)</t>
  </si>
  <si>
    <t xml:space="preserve"> =-0,80+2*0,25</t>
  </si>
  <si>
    <t xml:space="preserve"> =-2*2,43+2*0,40</t>
  </si>
  <si>
    <t xml:space="preserve"> =2*(2,43+2,41)</t>
  </si>
  <si>
    <t xml:space="preserve"> =-2,43</t>
  </si>
  <si>
    <t xml:space="preserve"> =-1,15</t>
  </si>
  <si>
    <t xml:space="preserve"> =-0,80*2+2*0,15*2</t>
  </si>
  <si>
    <t xml:space="preserve"> =-1,375+2*0,15</t>
  </si>
  <si>
    <t xml:space="preserve"> =2*(1,45+7,135)</t>
  </si>
  <si>
    <t>Soklík obvodový povlakové krytiny výšky do 100mm;</t>
  </si>
  <si>
    <t>Prořez 10.0%</t>
  </si>
  <si>
    <t>607-561120-00</t>
  </si>
  <si>
    <t xml:space="preserve"> =-2,55*3,44</t>
  </si>
  <si>
    <t xml:space="preserve"> =-0,15*1,94</t>
  </si>
  <si>
    <t xml:space="preserve"> =-3,05*5,74</t>
  </si>
  <si>
    <t xml:space="preserve"> =-1,20*0,40</t>
  </si>
  <si>
    <t xml:space="preserve"> =-2,15*2,86</t>
  </si>
  <si>
    <t>odpočet části s dlažbou</t>
  </si>
  <si>
    <t xml:space="preserve"> =2,10*0,15*3</t>
  </si>
  <si>
    <t xml:space="preserve"> =2,08*0,15</t>
  </si>
  <si>
    <t xml:space="preserve"> =2,00*0,15*3</t>
  </si>
  <si>
    <t xml:space="preserve"> =1,15*0,15</t>
  </si>
  <si>
    <t xml:space="preserve"> =1,00*0,10</t>
  </si>
  <si>
    <t xml:space="preserve"> =2,45*0,40</t>
  </si>
  <si>
    <t xml:space="preserve"> =1,90*0,40</t>
  </si>
  <si>
    <t xml:space="preserve"> =1,20*0,40*3</t>
  </si>
  <si>
    <t xml:space="preserve"> =12,80*5,74+0,15*1,94+2,55*3,44</t>
  </si>
  <si>
    <t xml:space="preserve"> =12,60*5,76-2,15*2,19-1,71*0,71</t>
  </si>
  <si>
    <t xml:space="preserve"> =-1,45*1,81</t>
  </si>
  <si>
    <t xml:space="preserve"> =1,10*0,25</t>
  </si>
  <si>
    <t xml:space="preserve"> =2,43*0,40</t>
  </si>
  <si>
    <t xml:space="preserve"> =0,80*0,15*2</t>
  </si>
  <si>
    <t xml:space="preserve"> =1,45*0,15</t>
  </si>
  <si>
    <t>Pokládka zátěžového linolea dle technologických předpisů výrobce včetně lišt, spojů, dilatací ….;</t>
  </si>
  <si>
    <t>77625-1111-00</t>
  </si>
  <si>
    <t>Penetrační nátěr na stávající podkladní vrstvě;</t>
  </si>
  <si>
    <t>77612-1111-00</t>
  </si>
  <si>
    <t>Vysátí podkladu povlakových podlah;</t>
  </si>
  <si>
    <t>77611-1311-00</t>
  </si>
  <si>
    <t>Vyrovnávací stěrka předběžně do tl.3mm pod povlakovou krytinu;</t>
  </si>
  <si>
    <t>77614-1121-00</t>
  </si>
  <si>
    <t xml:space="preserve"> =2,045*0,20=0,409m2</t>
  </si>
  <si>
    <t xml:space="preserve"> =(0,965+2,045+0,21+0,05+1,465)*0,15=0,710m2</t>
  </si>
  <si>
    <t>Vyřezání nášlapné vrstvy povlakové krytiny pod schodištěm pro založení stěn v nezbytném rozsahu (plochy do 2,0m2) s doplněním;</t>
  </si>
  <si>
    <t>77620-1913-00</t>
  </si>
  <si>
    <t>776 - Podlahy povlakové</t>
  </si>
  <si>
    <t>99877-1101-00</t>
  </si>
  <si>
    <t>Ošetření keramické dlažby po pokládce přípravkem určeným k impregnaci neporézních materiálů;</t>
  </si>
  <si>
    <t>77299-1431-00</t>
  </si>
  <si>
    <t>soub.</t>
  </si>
  <si>
    <t>Začištění dlažby po nově osazené výlevce v m1.05;</t>
  </si>
  <si>
    <t>77157-3913-00</t>
  </si>
  <si>
    <t>zpravidla po 2,5m</t>
  </si>
  <si>
    <t>Profil s pohyblivým přechodovým ramenem pro plynulé napojení různě vysokých podlahových krytin;</t>
  </si>
  <si>
    <t>590-541010-00</t>
  </si>
  <si>
    <t xml:space="preserve"> =2,86+5,74</t>
  </si>
  <si>
    <t>Montáž profilu ukončujícího pro plynulý přechod dlažby s povlakovou krytinou;</t>
  </si>
  <si>
    <t>77159-1171-00</t>
  </si>
  <si>
    <t>Nařezáním cca</t>
  </si>
  <si>
    <t>Sokl výšky 100mm keramická dlažby;</t>
  </si>
  <si>
    <t>597-614090-00</t>
  </si>
  <si>
    <t xml:space="preserve"> =-(1,61+1,99+0,81+1,00)</t>
  </si>
  <si>
    <t xml:space="preserve"> =-0,80</t>
  </si>
  <si>
    <t xml:space="preserve"> =2*(2,05+1,99+0,81)</t>
  </si>
  <si>
    <t xml:space="preserve"> =2*(3,00+1,50)</t>
  </si>
  <si>
    <t xml:space="preserve"> =-(1,00+0,76)</t>
  </si>
  <si>
    <t xml:space="preserve"> =-0,80*2-0,70</t>
  </si>
  <si>
    <t xml:space="preserve"> =2*(2,00+1,56)</t>
  </si>
  <si>
    <t xml:space="preserve"> =(3,05-1,10-1,20)</t>
  </si>
  <si>
    <t xml:space="preserve"> =(2,55-1,25-1,00)</t>
  </si>
  <si>
    <t xml:space="preserve"> =(1,94+1,50-0,70)</t>
  </si>
  <si>
    <t xml:space="preserve"> =(3,05+2,70-1,90-1,09+2*0,15)</t>
  </si>
  <si>
    <t xml:space="preserve"> =2*0,40</t>
  </si>
  <si>
    <t xml:space="preserve"> =(2,15-1,20-0,65)</t>
  </si>
  <si>
    <t xml:space="preserve"> =(2,15-0,80-0,95)</t>
  </si>
  <si>
    <t xml:space="preserve"> =-1,00</t>
  </si>
  <si>
    <t xml:space="preserve"> =-0,80+2*0,20</t>
  </si>
  <si>
    <t xml:space="preserve"> =-1,20+2*0,40</t>
  </si>
  <si>
    <t xml:space="preserve"> =2*(2,55+2,20)</t>
  </si>
  <si>
    <t xml:space="preserve"> =-0,80*2-0,70-1,20</t>
  </si>
  <si>
    <t xml:space="preserve"> =2*(1,20+2,50)</t>
  </si>
  <si>
    <t>Montáž soklíků rovných výšky 100mm z dlaždic keramických do sysémového lepidla. Ukončení soklíku taženým fabionem;</t>
  </si>
  <si>
    <t>77147-4113-00</t>
  </si>
  <si>
    <t xml:space="preserve"> =2,00*0,15</t>
  </si>
  <si>
    <t xml:space="preserve"> =3,00*1,50</t>
  </si>
  <si>
    <t xml:space="preserve"> =0,70*0,10</t>
  </si>
  <si>
    <t xml:space="preserve"> =0,90*(1,56-0,15)</t>
  </si>
  <si>
    <t xml:space="preserve"> =0,80*0,10</t>
  </si>
  <si>
    <t xml:space="preserve"> =1,70*0,90</t>
  </si>
  <si>
    <t xml:space="preserve"> =1,70*1,50</t>
  </si>
  <si>
    <t>Příplatek k montáž podlah keramických za plochu jednotlivě do 5,0m2;</t>
  </si>
  <si>
    <t>77157-9191-00</t>
  </si>
  <si>
    <t>Prořez odhad cca 7,0%</t>
  </si>
  <si>
    <t xml:space="preserve">Dlaždice keramické 300x300mm antracitové barvy, matný povrch s parametry dle ČSN 74 4505; </t>
  </si>
  <si>
    <t xml:space="preserve"> =2,55*3,44</t>
  </si>
  <si>
    <t xml:space="preserve"> =0,15*1,94</t>
  </si>
  <si>
    <t xml:space="preserve"> =3,05*5,74</t>
  </si>
  <si>
    <t xml:space="preserve"> =1,20*0,40</t>
  </si>
  <si>
    <t xml:space="preserve"> =2,15*2,86</t>
  </si>
  <si>
    <t xml:space="preserve"> =0,80*0,20</t>
  </si>
  <si>
    <t xml:space="preserve"> =1,20*0,15</t>
  </si>
  <si>
    <t xml:space="preserve"> =0,80*0,10*2</t>
  </si>
  <si>
    <t>Montáž podlah z dlaždic keramických pravidelně kladených do systémového lepidla. Spárování silikonovými sanitárními tmely s fungicidními, řezání dlaždic, výřezy;</t>
  </si>
  <si>
    <t>77157-4131-00</t>
  </si>
  <si>
    <t>Penetrační nátěr na podkladní vrstvě;</t>
  </si>
  <si>
    <t>77159-1111-00</t>
  </si>
  <si>
    <t>Příplatek k vyrovnání podkladu dlažby samonivelační stěrkou pevnosti za každých dalších 1mm tloušťky, předběžně 1x;</t>
  </si>
  <si>
    <t>77199-0192-00</t>
  </si>
  <si>
    <t>Vyrovnávací stěrka předběžně do tl.4mm pod keramickou dlažbu</t>
  </si>
  <si>
    <t>77199-0112-00</t>
  </si>
  <si>
    <t>771 - Keramické dlažby</t>
  </si>
  <si>
    <t>Rozpočtová hmotnost odahadnutá</t>
  </si>
  <si>
    <t>99876-7101-00</t>
  </si>
  <si>
    <t>OV4 - cca 1810x1450mm = Čistící zóna (dle výběru investora), rohož z Al profilů vyplněných textilními a kartáčovýmí pásky s velmi drsnou stírací funkcí. Osazení do hliníkového rámu 10/30/2mm pod úroveň podlahy po celé šířce chodby;</t>
  </si>
  <si>
    <t>697-520030-00</t>
  </si>
  <si>
    <t xml:space="preserve"> =2*(1,81+1,45)</t>
  </si>
  <si>
    <t>Osazení zapuštěného (náběhového) rámu z L profilů k čistícím rohožím;</t>
  </si>
  <si>
    <t>76753-1121-00</t>
  </si>
  <si>
    <t xml:space="preserve"> =1,81*1,45</t>
  </si>
  <si>
    <t>Montáž vstupních kovových nebo plastových rohoží čistících zón;</t>
  </si>
  <si>
    <t>76753-1111-00</t>
  </si>
  <si>
    <t>OV7 - cca 500x1000mm = Výdejní okno výsuvné pro příjem použitého nádobí (dle výběru investora). Systémový hliníkový profil v úpravě elox. Posuvné křídlo výdejního okna opatřeno bezpečnostní zarážkou pro zajištění fixace polohy okna. Výplň z polykarbonátu;</t>
  </si>
  <si>
    <t>611-432940-60</t>
  </si>
  <si>
    <t>Montáž oken podávacích posuvných do zdiva;</t>
  </si>
  <si>
    <t>76761-0211-00</t>
  </si>
  <si>
    <t xml:space="preserve"> =2*1</t>
  </si>
  <si>
    <t>OV5 - cca 560x1310mm (2 kusy na 1 okno)= Síťka proti hmyzu (dle výběru investora), pevný hliníkový rám, barva bílá;</t>
  </si>
  <si>
    <t>611-406700-60</t>
  </si>
  <si>
    <t xml:space="preserve"> =3*7</t>
  </si>
  <si>
    <t>OV5 - cca 560x1310mm (3 kusy na 1 okno)= Síťka proti hmyzu (dle výběru investora), pevný hliníkový rám, barva bílá;</t>
  </si>
  <si>
    <t>Montáž hliníkového rámu síťky proti hmyzu do otvíravých částí jednotlivých platových oken;</t>
  </si>
  <si>
    <t>76766-2210-00</t>
  </si>
  <si>
    <t>P</t>
  </si>
  <si>
    <t>D1 - 1375x2100 = Dveře hliníkové vchodové prosklené dvoukřídlé (375+1000) otočné venkovní tepelně izolované (Umax = 1,2 W/m2·K) s prahem, komorový rám barvy bílé, izolační trojsklo. Kování s panikovou funkcí (dle PBŘ) madlo-madlo, se samozavírači a koordinátorem zavírání, bezpečnostní zámek, dle výběru investora a architekta;</t>
  </si>
  <si>
    <t>553-412460-00</t>
  </si>
  <si>
    <t>Montáž dveřního samozavírače hydraulického;</t>
  </si>
  <si>
    <t>76764-9191-00</t>
  </si>
  <si>
    <t>Montáž dveří vchodových dvoukřídlových bez nadsvětlíku, dokování;</t>
  </si>
  <si>
    <t>76764-0221-00</t>
  </si>
  <si>
    <t xml:space="preserve"> =2*6*1,101*0,0012*1,08</t>
  </si>
  <si>
    <t xml:space="preserve"> =2*6*0,80*0,0012*1,08</t>
  </si>
  <si>
    <t xml:space="preserve"> =2*6*1,10*0,0012*1,08</t>
  </si>
  <si>
    <t xml:space="preserve"> =2*6*0,75*0,0012*1,08</t>
  </si>
  <si>
    <t xml:space="preserve"> =2*6*0,40*4*0,0012*1,08</t>
  </si>
  <si>
    <t>Plochá pásová ocel P3-50mm;</t>
  </si>
  <si>
    <t>130-103590-00</t>
  </si>
  <si>
    <t xml:space="preserve"> =4*2,45*4*0,00764*1,08</t>
  </si>
  <si>
    <t xml:space="preserve">v nárožích osazeny úhelníky L80/80/6mm </t>
  </si>
  <si>
    <t>Ocelové úhelníky L80/80/6mm;</t>
  </si>
  <si>
    <t>130-104320-00</t>
  </si>
  <si>
    <t xml:space="preserve"> =2*6*1,101</t>
  </si>
  <si>
    <t xml:space="preserve"> =2*6*0,80</t>
  </si>
  <si>
    <t xml:space="preserve"> =2*6*1,10</t>
  </si>
  <si>
    <t xml:space="preserve"> =2*6*0,75</t>
  </si>
  <si>
    <t xml:space="preserve"> =2*6*0,40*4</t>
  </si>
  <si>
    <t xml:space="preserve"> =4*2,45*4</t>
  </si>
  <si>
    <t>Montáž těsného opásání pilířů (rohové svislé úhelníky a vodorovná navařená pásovina) provedené po proříznutí povrchu a před započetím bouracích prací. Aktivace opásání provedena vyklínováním ocelovými destičkami. Následně (po vybourání) prostor mezi pásovinou a zdivem doplněn expanzní maltou nebo betonem s omezeným smršťováním s pevností min. 20MPa;</t>
  </si>
  <si>
    <t>76799-5115-00</t>
  </si>
  <si>
    <t>767 - Konstrukce zámečnické</t>
  </si>
  <si>
    <t>OV10 - cca 900x300x1200mm = Policová skříňka (dle výběru investora) pro uložení úklidových prostředků k umístění nad výlevku. Lamino, barva bílá;</t>
  </si>
  <si>
    <t>766-101000-69</t>
  </si>
  <si>
    <t>OV9 - Jídelní židle (dle výběru investora) svařované kovové (barva antracit nebo šedá) s plastovou omyvatelnou ergonomickou sedací části;</t>
  </si>
  <si>
    <t>766-101000-68</t>
  </si>
  <si>
    <t xml:space="preserve">OV9 - 600x800mm = Stůl pro zaměstnance (dle výběru investora), konstrukce z lakovaných ocelových profilů (barva antracit nebo šedá), lamino stolová deska (bez dekoru), barva bílá; </t>
  </si>
  <si>
    <t>766-101000-67</t>
  </si>
  <si>
    <t>OV8 - cca 710x350mm = Pult před výdejním oknem pro příjem použitého nádobí (dle výběru investora). Svařenec čtyř nerezových trubek, kotvení do příčky. stejné provedení jako podnosová dráha u výrobku OV2;</t>
  </si>
  <si>
    <t>766-101000-66</t>
  </si>
  <si>
    <t>OV6 = Jídelní židle (dle výběru investora) svařované kovové (barva antracit nebo šedá) s plastovou omyvatelnou ergonomickou částí (ve čtyřech různých barevných provedeních);</t>
  </si>
  <si>
    <t>766-101000-65</t>
  </si>
  <si>
    <t>OV6 - 1200x800mm = Jídelní stůl (dle výběru investora), konstrukce z lakovaných ocelových profilů (barva antracit nebo šedá), lamino stolová deska (bez dekoru), barva bílá;</t>
  </si>
  <si>
    <t>766-101000-64</t>
  </si>
  <si>
    <t>OV3 - cca 500x350x1850mm (s nohami) = šatní skříňky pro zaměstnance (dle výběru investora). Celokovové jednodveřové zamykací na cylinrický zámek a / nebo kódovací. Plná dvířka, uvnitř polička a tyč na ramínka;</t>
  </si>
  <si>
    <t>766-101000-63</t>
  </si>
  <si>
    <t>OV2 - cca 8090x300mm = Výdejní pult (dle výběru investora) z ušlechtilé nerezové ocele s hygienickým zákrytem a předním opláštěním a podnosové dráhy ze svařence čtyř nerez trubek;</t>
  </si>
  <si>
    <t>766-101000-62</t>
  </si>
  <si>
    <t xml:space="preserve">OV1 - cca 5760x400x430/1800mm = Lavice (dle výběru investora) s dvouvěšáky ve dvou řadách pro odložení svršků (min.80háčků). Konstrukce z lakovaných ocelových profilů (barva antracit nebo šedá), deska a sedací část lamino deska, barva bílá; </t>
  </si>
  <si>
    <t>766-101000-61</t>
  </si>
  <si>
    <t>766 - Vybavení objektu</t>
  </si>
  <si>
    <t>99876-6101-00</t>
  </si>
  <si>
    <t xml:space="preserve"> =1,20*1,47</t>
  </si>
  <si>
    <t xml:space="preserve"> =2,10*1,46*3</t>
  </si>
  <si>
    <t xml:space="preserve"> =2,08*1,46</t>
  </si>
  <si>
    <t xml:space="preserve"> =2,00*1,47*4</t>
  </si>
  <si>
    <t>Kontrola otvíravosti a těsnosti plastových oken v dotčeném prostoru (9 kusů), seřízení křídel;</t>
  </si>
  <si>
    <t>76669-1932-00</t>
  </si>
  <si>
    <t>D4 - Práh dřevěný 820x150mm</t>
  </si>
  <si>
    <t>D3 - Práh dřevěný 820x150mm</t>
  </si>
  <si>
    <t>D2 - Práh dřevěný 820x150mm</t>
  </si>
  <si>
    <t>611-871610-00</t>
  </si>
  <si>
    <t>D10 - Práh dřevěný 720x150mm</t>
  </si>
  <si>
    <t>611-871410-00</t>
  </si>
  <si>
    <t>Montáž truhlářských prahů dveří jednokřídlových šířky přes 10cm;</t>
  </si>
  <si>
    <t>76669-5213-00</t>
  </si>
  <si>
    <t>D5</t>
  </si>
  <si>
    <t>611-872160-00</t>
  </si>
  <si>
    <t>Montáž truhlářských prahů dveří dvoukřídlových šířky do 10cm;</t>
  </si>
  <si>
    <t>76669-5232-00</t>
  </si>
  <si>
    <t>D6</t>
  </si>
  <si>
    <t>D8 - Práh dřevěný 820x100mm</t>
  </si>
  <si>
    <t>D7 - Práh dřevěný 820x100mm</t>
  </si>
  <si>
    <t>611-871560-00</t>
  </si>
  <si>
    <t>D9 - Práh dřevěný 720x100mm</t>
  </si>
  <si>
    <t>611-871360-00</t>
  </si>
  <si>
    <t>Montáž truhlářských prahů dveří jednokřídlových šířky do 10cm;</t>
  </si>
  <si>
    <t>76669-5212-00</t>
  </si>
  <si>
    <t>Montáž samozavírače dveřních křídel na ocelovou zárubeň;</t>
  </si>
  <si>
    <t>76666-0717-00</t>
  </si>
  <si>
    <t>P + L</t>
  </si>
  <si>
    <t>D9 - 700x1970 = Dveře dřevěné vnitřní plné CPL lesk falcové jednokřídlé otočné, barva dle investora. Kování WC klika-klika dle výběru investora a architekta. Dveře do WC zaměstnanců a úklid zázemí;</t>
  </si>
  <si>
    <t>611-656010-00</t>
  </si>
  <si>
    <t>D8 - 800x1970 = Dveře dřevěné vnitřní plné CPL lesk falcové jednokřídlé otočné s okopným nerez plechem, barva dle investora. Kování klika-klika vložkový zadlabávací zámek dle výběru investora a architekta. Dveře v provozu přípravny jídla;</t>
  </si>
  <si>
    <t>611-656020-00</t>
  </si>
  <si>
    <t>D7 - 800x1970 = Dveře dřevěné vnitřní plné CPL lesk falcové jednokřídlé otočné, barva dle investora. Kování klika-klika vložkový zadlabávací zámek dle výběru investora a architekta. Dveře v zázemí přípravny jídla;</t>
  </si>
  <si>
    <t>Montáž dveřních křídel otvíravých jednokřídlových šířky do 0,8m do ocelové zárubně, dokování dveří;</t>
  </si>
  <si>
    <t>76666-0001-00</t>
  </si>
  <si>
    <t>D6 - 1000x1970 = Dveře dřevěné vnitřní plné CPL lesk falcové jednokřídlé otočné s okopným nerez plechem, barva dle investora. Kování klika-klika vložkový zadlabávací zámek dle výběru investora a architekta. Dveře v provozu přípravny jídla;</t>
  </si>
  <si>
    <t>611-656040-00</t>
  </si>
  <si>
    <t>Montáž okopného plechu dveřních křídel D6;</t>
  </si>
  <si>
    <t>76666-0713-00</t>
  </si>
  <si>
    <t>Montáž dveřních křídel otvíravých jednokřídlových šířky přes 0,8m do ocelové zárubně, dokování dveří;</t>
  </si>
  <si>
    <t>76666-0002-00</t>
  </si>
  <si>
    <t>D5 - 1150x1970 = Dveře dřevěné vnitřní plné CPL lesk falcové dvoukřídlé (250+900) otočné, barva dle investora, požární odolnost EI 15-C DP3 (se samozavírači na ocel.zárubeň a koordinátorem zavírání). Kování madlo-madlo vložkový zadlabávací zámek dle výběru investora a architekta. Vstup do jídelny;</t>
  </si>
  <si>
    <t>611-656120-00</t>
  </si>
  <si>
    <t>Montáž dveřních křídel otvíravých dvoukřídlových požárních do ocelové zárubně, dokování dveří (mimo samozavíračů), požární atest;</t>
  </si>
  <si>
    <t>76666-0031-00</t>
  </si>
  <si>
    <t>L</t>
  </si>
  <si>
    <t>D4 - 800x1970 = Dveře dřevěné vnitřní plné CPL zvukově izolační (RW min.32dB) lesk falcové jednokřídlé otočné, barva dle investora, požární odolnost EI 30-C DP3 (se samozavíračem na ocel.zárubeň). Kování klika-klika vložkový zadlabávací zámek dle výběru investora a architekta. Dveře do učebny;</t>
  </si>
  <si>
    <t>611-656100-00</t>
  </si>
  <si>
    <t>Montáž zvukotěsných dveří jednokřídlových 800x1970mm, dokování dveří (mimo samozavíračů), požární atest;</t>
  </si>
  <si>
    <t>71414-1101-00</t>
  </si>
  <si>
    <t>D3 - 800x1970 = Dveře dřevěné vnitřní plné CPL lesk falcové jednokřídlé otočné, barva dle investora, požární odolnost EI 30-C DP3 (se samozavíračem na ocel.zárubeň). Kování klika-klika vložkový zadlabávací zámek dle výběru investora a architekta. Dveře do předsíně WC/dívky;</t>
  </si>
  <si>
    <t>D10 - 700x1970 = Dveře dřevěné vnitřní plné CPL lesk falcové jednokřídlé otočné, barva dle investora, požární odolnost EI 30-C DP3 (se samozavíračem na ocel.zárubeň). Kování klika-klika vložkový zadlabávací zámek dle výběru investora a architekta. Dveře pod schodiště 1.PP do místnosti se záložním zdrojem UPS;</t>
  </si>
  <si>
    <t>611-656090-00</t>
  </si>
  <si>
    <t>D2 - 800x1970 = Dveře dřevěné vnitřní plné CPL lesk falcové jednokřídlé otočné, barva dle investora, požární odolnost EI 15-C DP3 (se samozavíračem na ocel.zárubeň). Kování klika-klika vložkový zadlabávací zámek dle výběru investora a architekta. Dveře do předsíně WC/kluci;</t>
  </si>
  <si>
    <t>Montáž dveřních křídel otvíravých jednokřídlových šířky do 0,8m požárních do ocelové zárubně, dokování dveří (mimo samozavíračů), požární atest;</t>
  </si>
  <si>
    <t>76666-0021-00</t>
  </si>
  <si>
    <t>766 - Konstrukce truhlářské</t>
  </si>
  <si>
    <t>99876-3301-00</t>
  </si>
  <si>
    <t>Základní penetrační nátěr pevného podhledu;</t>
  </si>
  <si>
    <t>76313-1714-00</t>
  </si>
  <si>
    <t xml:space="preserve">Pevný systémový sádrokartonový hladký podhled s pružně dotmelenými spárami podél stěn, dilatací, montážní otvory, revizní dvířka, s úpravou pro zapuštěná svítidla ….(dle výběru investora). Finální povrchová úprava nátěrem v barvě bílé,  </t>
  </si>
  <si>
    <t>Příplatek k sádrokartonovému podhledu za plochu do 3,0m2 jednotlivě;</t>
  </si>
  <si>
    <t>76313-1761-00</t>
  </si>
  <si>
    <t>Příplatek k sádrokartonovému podhledu za rovinnost kvality Q3;</t>
  </si>
  <si>
    <t>76313-1771-00</t>
  </si>
  <si>
    <t>76313-1412-00</t>
  </si>
  <si>
    <t>Akustický štěrbinový podhled s úpravou pro závěsná svítidla v prostorech jídelny (dle výběru investora), navržený do prostoru jídelny a přípravny jídla dle požadavků ČSN 73 0527 Projektování v oboru prostorové akustiky. Min. požadovaná zvuková izolace strop nad jídelnou 52dB;</t>
  </si>
  <si>
    <t>76313-5001-00</t>
  </si>
  <si>
    <t>763 - Konstrukce suché výstavby, podhledy</t>
  </si>
  <si>
    <t>99871-1101-00</t>
  </si>
  <si>
    <t>a vytažení</t>
  </si>
  <si>
    <t xml:space="preserve">Odpočet </t>
  </si>
  <si>
    <t>Vytažení hydroizolační elastické stěrky (např.tzv tekutá lepenka) pod navazující keramický obklad 300mm;</t>
  </si>
  <si>
    <t>Hydroizolační elastická stěrka (např.tzv tekutá lepenka) + rohové pásky pod keramickou dlažbu. Vytažení pod soklík 100mm nad podlahu;</t>
  </si>
  <si>
    <t>Příplatek k izolacím proti tlakové vodě natěradly za plochu do 10,0m2 jednotlivě;</t>
  </si>
  <si>
    <t>71149-9096-00</t>
  </si>
  <si>
    <t xml:space="preserve"> =(1,61+1,99+0,81+1,00)*0,30</t>
  </si>
  <si>
    <t xml:space="preserve"> =(1,00+0,76)*0,30</t>
  </si>
  <si>
    <t xml:space="preserve"> =(1,25+1,50+0,15+3,80+1,10)*0,30</t>
  </si>
  <si>
    <t xml:space="preserve"> =(1,09+0,70)*0,30</t>
  </si>
  <si>
    <t xml:space="preserve"> =1,90*0,30</t>
  </si>
  <si>
    <t xml:space="preserve"> =(0,95+2,86+0,65)*0,30</t>
  </si>
  <si>
    <t>71111-2051-00</t>
  </si>
  <si>
    <t xml:space="preserve"> =(1,61+1,99+0,81+1,00)*(0,30-0,10)</t>
  </si>
  <si>
    <t xml:space="preserve"> =-0,80*0,10</t>
  </si>
  <si>
    <t xml:space="preserve"> =2*(2,05+1,99+0,81)*0,10</t>
  </si>
  <si>
    <t xml:space="preserve"> =2*0,15*0,10</t>
  </si>
  <si>
    <t xml:space="preserve"> =2*(3,00+1,50)*0,10</t>
  </si>
  <si>
    <t xml:space="preserve"> =(1,00+0,76)*(0,30-0,10)</t>
  </si>
  <si>
    <t xml:space="preserve"> =-(0,80*2+0,70)*0,10</t>
  </si>
  <si>
    <t xml:space="preserve"> =2*(2,00+1,56)*0,10</t>
  </si>
  <si>
    <t xml:space="preserve"> =(3,05-1,10-1,20)*0,10</t>
  </si>
  <si>
    <t xml:space="preserve"> =(2,55-1,25-1,00)*0,10</t>
  </si>
  <si>
    <t xml:space="preserve"> =(1,94+1,50-0,70)*0,10</t>
  </si>
  <si>
    <t xml:space="preserve"> =(3,05+2,70-1,90-1,09+2*0,15)*0,10</t>
  </si>
  <si>
    <t xml:space="preserve"> =2*0,40*0,10</t>
  </si>
  <si>
    <t xml:space="preserve"> =(2,15-1,20-0,65)*0,10</t>
  </si>
  <si>
    <t xml:space="preserve"> =(2,15-0,80-0,95)*0,10</t>
  </si>
  <si>
    <t xml:space="preserve"> =-1,00*0,10</t>
  </si>
  <si>
    <t xml:space="preserve"> =(-0,80+2*0,20)*0,10</t>
  </si>
  <si>
    <t xml:space="preserve"> =(-1,20+2*0,40)*0,10</t>
  </si>
  <si>
    <t xml:space="preserve"> =2*(2,55+2,20)*0,10</t>
  </si>
  <si>
    <t xml:space="preserve"> =-(0,80*2+0,70+1,20)*0,10</t>
  </si>
  <si>
    <t xml:space="preserve"> =2*(1,20+2,50)*0,10</t>
  </si>
  <si>
    <t>Plus vytažení 100 a 300mm</t>
  </si>
  <si>
    <t>71111-1051-00</t>
  </si>
  <si>
    <t>711 - Izolace proti vodě, vlhkosti a plynům</t>
  </si>
  <si>
    <t>Vnitrostaveništní přesun hmot výšky do 6,0m;</t>
  </si>
  <si>
    <t>99801-8001-00</t>
  </si>
  <si>
    <t>HSV 09 - Přesun hmot</t>
  </si>
  <si>
    <t>HSV</t>
  </si>
  <si>
    <t>Protipožární utěsnění prostupů kabelů a spár dle čl. 6.2.1, ČSN 73 0810 nad rozsah uvedený v profesní části;</t>
  </si>
  <si>
    <t>99999-0002-01</t>
  </si>
  <si>
    <t>Zednické výpomoce profesí - provedení nových prostupů a drážek pro vedení kanalizace, vody a elektro;</t>
  </si>
  <si>
    <t xml:space="preserve"> =-4,21*6,16</t>
  </si>
  <si>
    <t xml:space="preserve"> =-4,61*3,07</t>
  </si>
  <si>
    <t xml:space="preserve"> =-2,68*4,54</t>
  </si>
  <si>
    <t xml:space="preserve"> =23,60*12,70</t>
  </si>
  <si>
    <t>Vyčištění budov občanské výstavby při výšce podlaží do 4,0m;</t>
  </si>
  <si>
    <t>95290-1111-00</t>
  </si>
  <si>
    <t xml:space="preserve">N1.1 - výdej jídel, jídelna </t>
  </si>
  <si>
    <t xml:space="preserve">P01.1 - záložní zdroj - </t>
  </si>
  <si>
    <t>Přenosný hasicí přístroj práškový (P6F), třída požáru A,B; hasící schopnost - 27A, 183B; dle tab. 1, přílohy č.4, vyhl. č. 23/2008 Sb.;</t>
  </si>
  <si>
    <t>95394-1611-00</t>
  </si>
  <si>
    <t>Bezpečnostní značky dle ČSN ISO 3864 ozn. 1 - NB.4.63 (symbol bezpečný vstup, průchod), osazené v měněných částích objektu;</t>
  </si>
  <si>
    <t>Bezpečnostní značky dle ČSN ISO 3864 ozn.2 - trojitá tabulka:
- NB.3.01.03 - VYSOKÉ NAPĚTÍ - ŽIVOTU NEBEZPEČNO
- NB.1.53.01 - VSTUP ZAKÁZÁN
- NB.1.43.01 - NEHAS VODOU ANI PĚNOVÝMI PŘÍSTROJI
osazené v měněných částích objektu;</t>
  </si>
  <si>
    <t xml:space="preserve">Vně objektu </t>
  </si>
  <si>
    <t>m1.11 - Jídelna = 153,3m2 / zátěž.lino,sokl 10cm / akust.štěrbin.SDK / bílá výmalba, keramický obklad 1500mm / 2600;</t>
  </si>
  <si>
    <t>Lešení pomocné pro objekty pozemních staveb s lešeňovou podlahou výšky do 1,9m, zatížení do 150kg/m2;</t>
  </si>
  <si>
    <t>94910-1111-00</t>
  </si>
  <si>
    <t xml:space="preserve"> =2,43*2,68</t>
  </si>
  <si>
    <t>Lokální ochrana v místech bouracích prací před pronikáním prachu do ostatních prostor - předběžně;</t>
  </si>
  <si>
    <t>61999-1011-00</t>
  </si>
  <si>
    <t>HSV 08 - Ostatní konstrukce a práce</t>
  </si>
  <si>
    <t>Vyspravení fasády (KZS) v místě provedenéhu prostupu pro VZT ve schodišti (otvor Ø250mm + rozšíření pro ventilátor osazený do fasády);</t>
  </si>
  <si>
    <t>62221-5122-00</t>
  </si>
  <si>
    <t>Vyspravení fasády (KZS) v místě provedených prostupů pro VZT ve schodišti (otvor Ø200mm);</t>
  </si>
  <si>
    <t>Vyspravení fasády (KZS) v místě provedených prostupů (otvor Ø175mm);</t>
  </si>
  <si>
    <t>62221-5121-00</t>
  </si>
  <si>
    <t>Vyspravení fasády (KZS) v místě provedených prostupů pro VZT (otvor Ø365mm);</t>
  </si>
  <si>
    <t>62221-5123-00</t>
  </si>
  <si>
    <t xml:space="preserve"> =1,45+2*2,15</t>
  </si>
  <si>
    <t>Vyspravení fasády (KZS) podél nově osezených vstupních dveří</t>
  </si>
  <si>
    <t>62221-5124-00</t>
  </si>
  <si>
    <t>Doplnění vnitřních povrchových úprav stěn do 0,25m2 v místě provedených prostupů do schodiště;</t>
  </si>
  <si>
    <t>61232-5222-00</t>
  </si>
  <si>
    <t xml:space="preserve"> =0,80+2*2,00</t>
  </si>
  <si>
    <t>Začištění povrchů podél nově osazené zárubně do m104 - Učebna;</t>
  </si>
  <si>
    <t>61999-5001-00</t>
  </si>
  <si>
    <t>Začištění povrchů (omítka, keramický obklad) podél nově osazené zárubně do m1.06 - Předsíň WC dívky;</t>
  </si>
  <si>
    <t>Příplatek k cenám opravy vápenocementové omítky stěn za dalších 10mm v rozsahu do 50%, předběžně;</t>
  </si>
  <si>
    <t>61232-5453-00</t>
  </si>
  <si>
    <t xml:space="preserve"> =0,80*1,50*2</t>
  </si>
  <si>
    <t xml:space="preserve"> =-2*(3,81+1,32)*1,50</t>
  </si>
  <si>
    <t>odpočet obkladů</t>
  </si>
  <si>
    <t>Oprava vnitřní vápenocementové štukové omítky stěn v rozsahu plochy do 50% plochy s nezbytným otlučením (vstupní část);</t>
  </si>
  <si>
    <t>61232-5423-00</t>
  </si>
  <si>
    <t>Příplatek k cenám opravy vápenocementové omítky stěn za dalších 10mm v rozsahu do 30%, předběžně</t>
  </si>
  <si>
    <t>61232-5452-00</t>
  </si>
  <si>
    <t xml:space="preserve"> =1,61*2,68</t>
  </si>
  <si>
    <t xml:space="preserve"> =(3,00+1,50)*(2,60+0,08)</t>
  </si>
  <si>
    <t xml:space="preserve"> =1,56*2,68</t>
  </si>
  <si>
    <t xml:space="preserve"> =(2*15,50-2,70+2*5,74-2,30-1,45)*(2,60+0,08)</t>
  </si>
  <si>
    <t xml:space="preserve"> =(2*12,60+5,76-1,71)*(2,60+0,08)</t>
  </si>
  <si>
    <t xml:space="preserve"> =1,70*1,20</t>
  </si>
  <si>
    <t xml:space="preserve"> =(2,55+2,20)*2,68</t>
  </si>
  <si>
    <t xml:space="preserve"> =(1,20+2,50)*2,68</t>
  </si>
  <si>
    <t>FiG: celková plocha stávajících stěn včetně zazdívek</t>
  </si>
  <si>
    <t xml:space="preserve"> =1,61*1,50</t>
  </si>
  <si>
    <t xml:space="preserve"> =1,10*1,50</t>
  </si>
  <si>
    <t xml:space="preserve"> =0,65*1,50</t>
  </si>
  <si>
    <t>FiG:  nové keramické obklady na stávajících stěnách</t>
  </si>
  <si>
    <t>Omítka štukává dvouvrstvá stávajících vnitřních pilřů. Tl. jádrové vrstvy 20mm - předpoklad;</t>
  </si>
  <si>
    <t>Omítka štukává dvouvrstvá stávajících vnitřních stěn (střední nosná zeď) s použitím podomítkových kovovových nárožních profilů. Tl.jádrové vrstvy 20mm - předpoklad;</t>
  </si>
  <si>
    <t>Oprava vnitřní vápenocementové štukové omítky stěn v rozsahu plochy do 30% plochy s nezbytným otlučením;</t>
  </si>
  <si>
    <t>61232-5422-00</t>
  </si>
  <si>
    <t>Příplatek k cenám opravy vápenocementové omítky stropů za dalších 10mm v rozsahu do 10%, předběžně;</t>
  </si>
  <si>
    <t>61132-5451-00</t>
  </si>
  <si>
    <t>Oprava vnitřní vápenocementové štukové omítky stropů v rozsahu plochy do 10% plochy s nezbytným otlučením;</t>
  </si>
  <si>
    <t>61132-5421-00</t>
  </si>
  <si>
    <t xml:space="preserve">Příplatek k úpravám povrchů za provádění prací pod schoditěm; </t>
  </si>
  <si>
    <t>61999-9041-00</t>
  </si>
  <si>
    <t>Potažení nových vnitřních pórobetonových stěn vápenným štukem tloušťky do 3mm pod schodiťovými rameny, penetrace podkladu;</t>
  </si>
  <si>
    <t>Stěrka provedená na viditelném zhlaví pórobetonové zídky tl.200mm vyzděné mezi schodišťovými rameny do úrovně nástupního ramene (horní zkosení), penetrace podkladu;</t>
  </si>
  <si>
    <t>Potažení nových vnitřních pórobetonových stěn vápenným štukem tloušťky do 3mm 1.NP, penetrace podkladu;</t>
  </si>
  <si>
    <t>Celoplošné armování vnitřních omítek na pórobetonových stěnách;</t>
  </si>
  <si>
    <t>61214-2001-00</t>
  </si>
  <si>
    <t>pod schodišťovými rameny</t>
  </si>
  <si>
    <t xml:space="preserve"> =2,045*2,55/2</t>
  </si>
  <si>
    <t>61231-1131-00</t>
  </si>
  <si>
    <t>61132-3115-00</t>
  </si>
  <si>
    <t>FiG: celková plocha stěn 1.NP</t>
  </si>
  <si>
    <t xml:space="preserve">přípočet </t>
  </si>
  <si>
    <t>odpočet celkové plochy obkladů</t>
  </si>
  <si>
    <t xml:space="preserve"> =(2,45+2*0,27)*2</t>
  </si>
  <si>
    <t xml:space="preserve"> =(1,90+2*0,27)*2</t>
  </si>
  <si>
    <t>L profilu 180/180/12mm</t>
  </si>
  <si>
    <t>Potažení stávajících stěn a pilířů v místech v místech ocelových L profilů pletivem;</t>
  </si>
  <si>
    <t>61514-2002-00</t>
  </si>
  <si>
    <t xml:space="preserve"> =2*(2,45+2*2,45)</t>
  </si>
  <si>
    <t xml:space="preserve"> =2*(1,90+2*2,45)</t>
  </si>
  <si>
    <t xml:space="preserve"> =2*(1,20+2*2,45)*3</t>
  </si>
  <si>
    <t xml:space="preserve"> =(2*1,20+2,45)*1</t>
  </si>
  <si>
    <t>Podomítkové kovovové nárožní profily;</t>
  </si>
  <si>
    <t>62214-3005-00</t>
  </si>
  <si>
    <t xml:space="preserve"> =2*(0,40+1,10)*2,45</t>
  </si>
  <si>
    <t xml:space="preserve"> =2*(0,40+0,80)*2,45</t>
  </si>
  <si>
    <t xml:space="preserve"> =2*(0,40+0,75)*2,45</t>
  </si>
  <si>
    <t>61332-1141-00</t>
  </si>
  <si>
    <t xml:space="preserve"> =-1,70*1,20</t>
  </si>
  <si>
    <t xml:space="preserve"> =-1,10*1,50</t>
  </si>
  <si>
    <t xml:space="preserve"> =-0,65*1,50</t>
  </si>
  <si>
    <t>odpočet obklady</t>
  </si>
  <si>
    <t xml:space="preserve"> =0,40*(2,45+2*2,45)</t>
  </si>
  <si>
    <t xml:space="preserve"> =-2*2,45*2,45</t>
  </si>
  <si>
    <t xml:space="preserve"> =0,40*(1,90+2*2,45)</t>
  </si>
  <si>
    <t xml:space="preserve"> =-2*1,90*2,45</t>
  </si>
  <si>
    <t xml:space="preserve"> =0,40*(1,20+2*2,45)*4</t>
  </si>
  <si>
    <t xml:space="preserve"> =-2*1,20*2,45*4</t>
  </si>
  <si>
    <t xml:space="preserve"> =(15,75+0,40-0,15*2)*2,68</t>
  </si>
  <si>
    <t xml:space="preserve"> =(15,75-0,10-0,15)*2,68</t>
  </si>
  <si>
    <t>61232-1141-00</t>
  </si>
  <si>
    <t>pozn.: při 100% otlučení omítek výměra upravena při realizaci</t>
  </si>
  <si>
    <t xml:space="preserve"> =2*0,18*2,68*2</t>
  </si>
  <si>
    <t>Doplnění štukových omítek rýh šířky nad 150mm stěn po vybouraných příčkách;</t>
  </si>
  <si>
    <t>61232-5122-00</t>
  </si>
  <si>
    <t xml:space="preserve"> =2*0,15*2,98*2</t>
  </si>
  <si>
    <t xml:space="preserve"> =1*0,15*2,68*1</t>
  </si>
  <si>
    <t>Doplnění štukových omítek rýh šířky do 150mm stěn po vybouraných příčkách;</t>
  </si>
  <si>
    <t>61232-5121-00</t>
  </si>
  <si>
    <t xml:space="preserve"> =0,18*5,74*2</t>
  </si>
  <si>
    <t>Doplnění štukových omítek rýh šířky nad 150mm stropů po vybouraných příčkách;</t>
  </si>
  <si>
    <t>61132-5122-00</t>
  </si>
  <si>
    <t xml:space="preserve"> =0,15*1,45</t>
  </si>
  <si>
    <t xml:space="preserve"> =0,15*1,32</t>
  </si>
  <si>
    <t xml:space="preserve"> =0,15*2,93</t>
  </si>
  <si>
    <t>Doplnění štukových omítek rýh šířky do 150mm stropů po vybouraných příčkách;</t>
  </si>
  <si>
    <t>61132-5121-00</t>
  </si>
  <si>
    <t xml:space="preserve"> =-1,15*1,97*2</t>
  </si>
  <si>
    <t xml:space="preserve"> =1,45*2,68*2</t>
  </si>
  <si>
    <t xml:space="preserve"> =0,85*(1,30+1,50-0,30)</t>
  </si>
  <si>
    <t xml:space="preserve"> =-0,90*1,50</t>
  </si>
  <si>
    <t xml:space="preserve"> =0,90*2,10*2</t>
  </si>
  <si>
    <t xml:space="preserve">Doplnění štukových omítek plochy  přes 1,0m2 na zazdívky; </t>
  </si>
  <si>
    <t>61232-5123-00</t>
  </si>
  <si>
    <t>Doplnění cementových omítek hladkých jednovrstvých průměrné tl.15mm (předpoklad) vnitřních stěn pod nové keramické obklady;</t>
  </si>
  <si>
    <t>61233-1121-00</t>
  </si>
  <si>
    <t>střední stěna otlučeny omítky  =1,10*1,50</t>
  </si>
  <si>
    <t>střední stěna otlučeny omítky =0,65*1,50</t>
  </si>
  <si>
    <t>střední stěna otlučeny omítky  =1,70*1,20</t>
  </si>
  <si>
    <t xml:space="preserve"> =-0,24*1,50</t>
  </si>
  <si>
    <t>Otlučení vnitřní vápenné nebo vápenocementové omítky stěn v rozsahu do 100% pod nové keramické obklady;</t>
  </si>
  <si>
    <t>97801-3191-00</t>
  </si>
  <si>
    <t>HSV 07 - Povrchové úpravy stěn a stropů</t>
  </si>
  <si>
    <t>Stavební připravenost pro osazení čistící zóny do stávající podlahy;</t>
  </si>
  <si>
    <t>63245-0131-00</t>
  </si>
  <si>
    <t xml:space="preserve"> =1,20*0,40*2*3</t>
  </si>
  <si>
    <t xml:space="preserve"> =5,30*5,74*3</t>
  </si>
  <si>
    <t xml:space="preserve"> =-0,44*0,71*3</t>
  </si>
  <si>
    <t xml:space="preserve"> =5,30*5,76*3</t>
  </si>
  <si>
    <t>Příplatek k broušení stávajících betonových podlah za každý další 1mm úběru v ploše sejmuté povlakové krytiny a pod novou keramickou dlažbu na předpokládanou tl.(3x);</t>
  </si>
  <si>
    <t>96504-6119-00</t>
  </si>
  <si>
    <t>Bourání podlah z dlaždic keramických;</t>
  </si>
  <si>
    <t>Odstranění stávající podlahové kobercové krytiny;</t>
  </si>
  <si>
    <t xml:space="preserve">Odstranění stávající podlahové krytiny ze zátěžového lina; </t>
  </si>
  <si>
    <t>Odstranění stávající pochozí části čistící zóny na vstupu;</t>
  </si>
  <si>
    <t xml:space="preserve"> =-1,45*2*0,15</t>
  </si>
  <si>
    <t xml:space="preserve"> =-1,45*2,40</t>
  </si>
  <si>
    <t>vybouraná podlaha</t>
  </si>
  <si>
    <t>Broušení stávajících betonových podlah úběr do 3mm;</t>
  </si>
  <si>
    <t>96504-6111-00</t>
  </si>
  <si>
    <t xml:space="preserve"> =1,45*2,42</t>
  </si>
  <si>
    <t>Broušení nerovností betonových podlah do 2mm, stržení šlemu;</t>
  </si>
  <si>
    <t>63381-1111-00</t>
  </si>
  <si>
    <t xml:space="preserve"> =1,45*2,42*0,00314*1,15</t>
  </si>
  <si>
    <t xml:space="preserve">KARI síť 6,0/150 - 6,0/150mm Q188 2,15x5,00m, 3,14 kg/m2;  </t>
  </si>
  <si>
    <t>Výztuž mazanin svařovanými sítěmi Kari síť Q188;</t>
  </si>
  <si>
    <t>63136-2021-00</t>
  </si>
  <si>
    <t>m3</t>
  </si>
  <si>
    <t>Příplatek za stržení povrchu spodní vrstvy mazaniny tl.100mm před vložením výztuže;</t>
  </si>
  <si>
    <t>63131-9173-00</t>
  </si>
  <si>
    <t xml:space="preserve"> =1,45*2,42*0,10</t>
  </si>
  <si>
    <t>Betonová mazanina tl.100mm z betonu tř.C20/25-XC1 ve spádu 1:8;</t>
  </si>
  <si>
    <t>63131-1125-00</t>
  </si>
  <si>
    <t xml:space="preserve"> =1,45*2,185*0,27/2</t>
  </si>
  <si>
    <t>Podkladní betonová mazanina tř.C12/15-X0 pro vytvoření spádu 1:8 bezbariérové vyrovnávací rampy u vstupu;</t>
  </si>
  <si>
    <t>63131-1133-00</t>
  </si>
  <si>
    <t>Předběžně</t>
  </si>
  <si>
    <t>Vyspravení betonových podlah v místech poškození rychletuhnoucím polymerem. Předběžně průměr vysprávky D50mm a tl.20mm. Dodavatel podlahy vyhodnotí stav podkladní vrstvy a v případě nevhodnosti navrhne vhodné technické řešení;</t>
  </si>
  <si>
    <t>63268-1111-00</t>
  </si>
  <si>
    <t xml:space="preserve"> =0,40*2,45</t>
  </si>
  <si>
    <t xml:space="preserve"> =0,40*1,90</t>
  </si>
  <si>
    <t xml:space="preserve"> =0,40*1,20*4</t>
  </si>
  <si>
    <t>Zapravení betonových podlah po odstraněných stěnách, předběžně do tl.100mm;</t>
  </si>
  <si>
    <t>63131-2141-00</t>
  </si>
  <si>
    <t>HSV 05 - Úpravy podlah</t>
  </si>
  <si>
    <t>553-314130-00</t>
  </si>
  <si>
    <t>553-313480-00</t>
  </si>
  <si>
    <t>553-313500-00</t>
  </si>
  <si>
    <t>553-313540-00</t>
  </si>
  <si>
    <t>553-314080-00</t>
  </si>
  <si>
    <t>Osazení ocelových zárubní do nově vyzděných pórobetonových příček;</t>
  </si>
  <si>
    <t>64294-2111-00</t>
  </si>
  <si>
    <t>PR8 = Vynesení nadpraží dveří 70/197cm v pórobetonové příčce tl.150mm;</t>
  </si>
  <si>
    <t>31794-1121-00</t>
  </si>
  <si>
    <t xml:space="preserve"> =(2,55+0,10)+(1,015+0,10)</t>
  </si>
  <si>
    <t>Boční systémové ukotvení příček tl.150mm pod schodištěm, stěny požárně dělící (viz část PBŘ);</t>
  </si>
  <si>
    <t>34229-1121-00</t>
  </si>
  <si>
    <t xml:space="preserve"> =0,965+2,20+0,21+0,05+1,465</t>
  </si>
  <si>
    <t>Horní systémové ukotvení příček tl.150mm pod schodištěm, stěny požárně dělící (viz část PBŘ);</t>
  </si>
  <si>
    <t>34229-1112-00</t>
  </si>
  <si>
    <t xml:space="preserve"> =2,045</t>
  </si>
  <si>
    <t>Příplatek za založení stěny tl.200mm pod schodištěm na stávající betonové mazanině. Správnost provedení bude ověřena statikem AD nebo TDI;</t>
  </si>
  <si>
    <t>97404-2555-00</t>
  </si>
  <si>
    <t xml:space="preserve"> =0,965+2,045+0,21+0,05+1,465</t>
  </si>
  <si>
    <t>Příplatek za založení příček tl.150mm pod schodištěm na stávající betonové mazanině. Správnost provedení bude ověřena statikem AD nebo TDI;</t>
  </si>
  <si>
    <t>97404-2554-00</t>
  </si>
  <si>
    <t xml:space="preserve"> =0,21*(1,35+0,10)</t>
  </si>
  <si>
    <t xml:space="preserve"> =(2,045-0,21)*((0,185+1,35)/2+0,10)</t>
  </si>
  <si>
    <t>Zídka tl.200mm z pórobetonu vyzděná mezi schodišťovými rameny do úrovně nástupního ramene včetně seříznutí tvárnic (horní zkosení);</t>
  </si>
  <si>
    <t>34527-2612-00</t>
  </si>
  <si>
    <t xml:space="preserve"> =(0,05+1,465)*(1,015+0,10)</t>
  </si>
  <si>
    <t xml:space="preserve"> =2,045*((2,55+1,35)/2+0,10)</t>
  </si>
  <si>
    <t xml:space="preserve"> =0,965*(2,55+0,10)</t>
  </si>
  <si>
    <t>Příčky tl.150mm z pórobetonu pod schody;</t>
  </si>
  <si>
    <t>34227-2523-00</t>
  </si>
  <si>
    <t>PR7 = Vynesení nadpraží dveří 115/197cm v pórobetonové příčce tl.150mm;</t>
  </si>
  <si>
    <t xml:space="preserve"> =2*(2,68+0,10)</t>
  </si>
  <si>
    <t>Boční systémové ukotvení příčky tl.150mm v předělu chodby, stěny požárně dělící;</t>
  </si>
  <si>
    <t xml:space="preserve"> =1,45</t>
  </si>
  <si>
    <t>Horní systémové ukotvení příčky tl.150mm v předělu chodby, stěny požárně dělící (viz část PBŘ);</t>
  </si>
  <si>
    <t xml:space="preserve"> =3*(2,68+0,10)</t>
  </si>
  <si>
    <t>Boční systémové ukotvení příček tl.150mm;</t>
  </si>
  <si>
    <t xml:space="preserve"> =5,76+3,80</t>
  </si>
  <si>
    <t>Horní systémové ukotvení příček tl.150mm;</t>
  </si>
  <si>
    <t>Příplatek za založení příček tl.150mm na stávající hrubé nosné konstrukci stropu (zálivka panelového systému). Správnost provedení bude ověřena statikem AD nebo TDI;</t>
  </si>
  <si>
    <t xml:space="preserve"> =1,45*(2,68+0,10)</t>
  </si>
  <si>
    <t xml:space="preserve"> =3,80*(2,68+0,10)</t>
  </si>
  <si>
    <t xml:space="preserve"> =5,76*(2,68+0,10)</t>
  </si>
  <si>
    <t>(0,16+0,50+0,05+2,19+2,86)=5,76</t>
  </si>
  <si>
    <t>Příčky tl.150mm z pórobetonu;</t>
  </si>
  <si>
    <t>PR5 = Vynesení nadpraží okna 50/100cm v pórobetonové příčce tl.100mm;</t>
  </si>
  <si>
    <t>31714-2221-00</t>
  </si>
  <si>
    <t>PR4 = Vynesení nadpraží dveří 80/197cm a 70/197cm (odstup 300mm) v pórobetonové příčce tl.100mm;</t>
  </si>
  <si>
    <t>PR3 = Vynesení nadpraží dveří 110/197cm v pórobetonové příčce tl.100mm;</t>
  </si>
  <si>
    <t>PR2 = Vynesení nadpraží dveří 80/197cm v pórobetonové příčce tl.100mm;</t>
  </si>
  <si>
    <t>PR1 = Vynesení nadpraží dveří 80/197cm v pórobetonové příčce tl.100mm;</t>
  </si>
  <si>
    <t xml:space="preserve"> =5*(2,68+0,10)</t>
  </si>
  <si>
    <t xml:space="preserve"> =2,55</t>
  </si>
  <si>
    <t xml:space="preserve"> =(2*3,00+1,56+2,50+1,70)</t>
  </si>
  <si>
    <t xml:space="preserve"> =(0,16+0,50+0,05+0,44+2,19+2,05)</t>
  </si>
  <si>
    <t>Horní systémové ukotvení příček tl.100mm;</t>
  </si>
  <si>
    <t>34229-1111-00</t>
  </si>
  <si>
    <t>Příplatek za založení příček tl.100mm na stávající hrubé nosné konstrukci stropu (zálivka panelového systému). Správnost provedení bude ověřena statikem AD nebo TDI;</t>
  </si>
  <si>
    <t>97404-2553-00</t>
  </si>
  <si>
    <t xml:space="preserve"> =2,55*(2,68+0,10)</t>
  </si>
  <si>
    <t xml:space="preserve"> =-0,70*1,97*2</t>
  </si>
  <si>
    <t xml:space="preserve"> =-0,80*1,97*3</t>
  </si>
  <si>
    <t xml:space="preserve"> =(2*3,00+1,56+2,50+1,70)*(2,68+0,10)</t>
  </si>
  <si>
    <t xml:space="preserve"> =(0,16+0,50+0,05+0,44+2,19+2,05)*(2,68+0,10)</t>
  </si>
  <si>
    <t>Příčky tl.100mm z pórobetonu;</t>
  </si>
  <si>
    <t>34227-2323-00</t>
  </si>
  <si>
    <t>HSV 04 - Dispoziční změny</t>
  </si>
  <si>
    <t>Vytvoření prostupu (otvor Ø250mm + rozšíření pro ventilátor osazený do fasády) podélnou obvodovou stěnou tl.cca 500mm (včetně KZS) pro odvětrání ve schodišti;</t>
  </si>
  <si>
    <t>97715-1127-00</t>
  </si>
  <si>
    <t>Vytvoření prostupu pro VZT (otvor Ø200mm vnitřní nosnou stěnou tl.cca 400mm pro odvětrání ve schodišti;</t>
  </si>
  <si>
    <t>97715-1125-00</t>
  </si>
  <si>
    <t>Vytvoření prostupu pro VZT (otvor Ø200mm podélnou obvodovou stěnou tl.cca 500mm (včetně KZS) pro odvětrání ve schodišti;</t>
  </si>
  <si>
    <t>Vytvoření prostupu (otvor Ø175mm) krajní obvodovou příčnou stěnou tl.cca 400mm (včetně KZS);</t>
  </si>
  <si>
    <t>97715-1124-00</t>
  </si>
  <si>
    <t xml:space="preserve"> =2*4</t>
  </si>
  <si>
    <t>předběžně</t>
  </si>
  <si>
    <t>kus.</t>
  </si>
  <si>
    <t>Příplatek za případné přerušení hlavní podélné výztuže trámu vedoucí rovnoběžně s obvodovou zdí a doplnění navařené příložky (předpoklad R12), které otvor obejde. Tvar a provedení svarů odsouhlasí autorizovaný statik prohlídkou před zpětnou betonáží;</t>
  </si>
  <si>
    <t>38936-1001-00</t>
  </si>
  <si>
    <t>Vyvrtány a dosekány do výsledného tvaru</t>
  </si>
  <si>
    <t xml:space="preserve">Vytvoření prostupu pro potrubí VZT (otvor Ø365mm) krajní obvodovou příčnou stěnou tl.cca 400mm (včetně KZS) v místě ztužujícího železobetonového věnce stropu nad 1.NP. Předpokládá se přerušení pouze příčné třmínkové výztuže betonového trámu, která po odříznutí bude přihnuta směrem od otvoru, aby byla splněna podmínka minimálního krytí 25mm. Prostor ke stávajícímu trámu dobetonován betonem C20/25-XC1 (chránička či bednění); </t>
  </si>
  <si>
    <t>97715-1128-00</t>
  </si>
  <si>
    <t>D4/L</t>
  </si>
  <si>
    <t>Zazdívka rýh v příčce tl.150mm nad osazenou ocelovou zárubní</t>
  </si>
  <si>
    <t>34624-4371-00</t>
  </si>
  <si>
    <t>D2/P</t>
  </si>
  <si>
    <t>Zazdívka rýh ve stávající příčce tl.150mm po vynesení nadpraží nad dveřmi 80/197cm v max.délce;</t>
  </si>
  <si>
    <t>Zazdívka výklenku na tl.100mm a celou výšku pro okno v obvodové stěně s ukotvením;</t>
  </si>
  <si>
    <t>34023-9233-00</t>
  </si>
  <si>
    <t>Odstranění parapetní desky délky 850mm;</t>
  </si>
  <si>
    <t>76644-1812-00</t>
  </si>
  <si>
    <t xml:space="preserve"> =(0,80+2*0,10)*2,10</t>
  </si>
  <si>
    <t>rušené dveře</t>
  </si>
  <si>
    <t>Zazdívka otvoru po vybourané ocelové zárubni 80/197cm v cihelné příčce tl.150mm cihlou plnou pálenou na maltu M10;</t>
  </si>
  <si>
    <t>34023-9212-00</t>
  </si>
  <si>
    <t>553-312220-00</t>
  </si>
  <si>
    <t>Dodatečné osazení zárubní ocelových dveří jednokřídlových do stávajících otvorů;</t>
  </si>
  <si>
    <t>64294-4121-00</t>
  </si>
  <si>
    <t xml:space="preserve"> =2,10*0,15</t>
  </si>
  <si>
    <t>D2/P; 1,76-1,52=0,24</t>
  </si>
  <si>
    <t>Plošné odsekání ostění zdiva z cihel pálených na MV nebo MVC do 300mm, rozšíření otvoru pro dveře v nové poloze;</t>
  </si>
  <si>
    <t>96703-1734-00</t>
  </si>
  <si>
    <t>PR6 = Vynesení nadpraží dveří 80/197cm ve stávající příčce tl.150mm;</t>
  </si>
  <si>
    <t>Odstranění překladu nad stávajícími dveřmi 60/197cm v příčce tl.150mm, předběžně;</t>
  </si>
  <si>
    <t>96401-1211-00</t>
  </si>
  <si>
    <t xml:space="preserve"> =0,80+2*0,25+(1,36-1,22)</t>
  </si>
  <si>
    <t>Vysekání rýh pro vynesení nadpraží ve stávající příčce tl.150mm předběžně v max.délce;</t>
  </si>
  <si>
    <t>97403-1664-00</t>
  </si>
  <si>
    <t>Přizdívka ostění do 150mm v příčce tl.150mm;</t>
  </si>
  <si>
    <t>34923-1811-00</t>
  </si>
  <si>
    <t xml:space="preserve"> =0,15*2,10*2</t>
  </si>
  <si>
    <t xml:space="preserve"> =0,15*2,00*2</t>
  </si>
  <si>
    <t>D3/L</t>
  </si>
  <si>
    <t>Zarovnání ostění pro osazení nové zárubně po jejím hrubém vybourání;</t>
  </si>
  <si>
    <t>31920-2321-00</t>
  </si>
  <si>
    <t>Vyrovnání nerovného povrchu zdiva ostění po hrubém vybourání otvorů;</t>
  </si>
  <si>
    <t>31920-1321-00</t>
  </si>
  <si>
    <t xml:space="preserve"> =2*0,40*(2,45+0,05)*6</t>
  </si>
  <si>
    <t>Přisekání ostění v cihelném zdivu na MV nebo MVC po hrubém vybourání otvorů;</t>
  </si>
  <si>
    <t>96703-1132-00</t>
  </si>
  <si>
    <t xml:space="preserve"> =0,40*1,90*(2,45+0,05)</t>
  </si>
  <si>
    <t>Opatrné vybourání otvorů nad 4,0m2 ve střední nosné zdi tl.cca 400mm, zdivo z cihel pálených na MV nebo MVC;</t>
  </si>
  <si>
    <t>96203-2230-00</t>
  </si>
  <si>
    <t xml:space="preserve"> =0,40*(2,45*(2,45+0,05)-1,45*1,97)</t>
  </si>
  <si>
    <t xml:space="preserve"> =0,40*1,20*(2,45+0,05)*4</t>
  </si>
  <si>
    <t>Opatrné vybourání otvorů do 4,0m2 ve střední nosné zdi tl.cca 400mm, zdivo z cihel pálených na MV nebo MVC;</t>
  </si>
  <si>
    <t>97103-3561-00</t>
  </si>
  <si>
    <t xml:space="preserve"> =2*6*4</t>
  </si>
  <si>
    <t>Vybourání (vyvrtání) otvorů ve zdivu cihelném na MVC nebo MV tl.cca 400mm pro prostup ocelových pásků P3/50mm;</t>
  </si>
  <si>
    <t>97103-3151-00</t>
  </si>
  <si>
    <t xml:space="preserve"> =2*(2,45+0,05)*11</t>
  </si>
  <si>
    <t>Proříznutí povrchu stávajícího zdiva do hloubky min.100mm v geometrie vytvářeného pilíře včetně rezervy na provedení finálních omítek před započetím bouracích prací;</t>
  </si>
  <si>
    <t>34000-0998-00</t>
  </si>
  <si>
    <t xml:space="preserve"> =(2,45+2*0,27)*2*(5*0,18)</t>
  </si>
  <si>
    <t xml:space="preserve"> =(1,90+2*0,27)*2*(5*0,18)</t>
  </si>
  <si>
    <t>Potažení ocelového profilu rabicovým pletivem, otvory O3 a O6;</t>
  </si>
  <si>
    <t>61514-2012-00</t>
  </si>
  <si>
    <t>130-104500-00</t>
  </si>
  <si>
    <t xml:space="preserve"> =(2,45+2*0,27)*2*0,03325</t>
  </si>
  <si>
    <t xml:space="preserve"> =(1,90+2*0,27)*2*0,03325</t>
  </si>
  <si>
    <t>Ocelový profil L 180/180/12mm = 33,25kg/bm;</t>
  </si>
  <si>
    <t>Uložení ocelového L profilu 180/180/12mm přes pružnou nestlačitelnou podložku do vysekané drážky s jeho aktivací, otvory O3 a O6. Přitažení překladu ke stávajícímu železobetonovému prahu a jeho zafixování ve stabilní poloze ocelového nosníku. Následné zalití spáry mezi profilem a navazujícím zdivem expanzní maltou pevnosti min. 20kPa;</t>
  </si>
  <si>
    <t>31794-1123-00</t>
  </si>
  <si>
    <t>Úložný betonový práh tl.150mm pod L profil vybetonovaný z betonu C20/25-XC1 do vysekané kapsy a vyztužený odřezky KARI sítě KY-81, otvory O3 a O6;</t>
  </si>
  <si>
    <t>41138-6611-00</t>
  </si>
  <si>
    <t>Vysekání kapes ve zdivu cihelném na MV nebo MVC pro úložný betonový práh tl.150mm, otvory O3 a O6;</t>
  </si>
  <si>
    <t>97303-1324-00</t>
  </si>
  <si>
    <t>Vysekání či proříznutí drážky pro osazení spodní pásnice překladu pod železobetonový roznášecí práh, otvory O3 a O6;</t>
  </si>
  <si>
    <t xml:space="preserve">Případné trhliny šířky do 3mm (pokud nejsou hlubšího charakteru) sanovány injektáží vhodnou výplní;
</t>
  </si>
  <si>
    <t>98542-1122-00</t>
  </si>
  <si>
    <t xml:space="preserve"> =15,75*2</t>
  </si>
  <si>
    <t>Obnažení železobetonového roznášecího prahu pod stropní konstrukcí se zaměřením jeho spodní hrany. Celý stávající nosný systém objektu bude během odhalení omítek prohlédnut;</t>
  </si>
  <si>
    <t>HZS42-3100-</t>
  </si>
  <si>
    <t>Plošné odsekání z cihel pálených na MV nebo MVC tl.do 100mm ostění vstupních dveří;</t>
  </si>
  <si>
    <t>96703-1732-00</t>
  </si>
  <si>
    <t>Vynesení nadpraží v tl.150mm rozšířených vstupních dveří na světlost otvoru 1450mm - předběžně;</t>
  </si>
  <si>
    <t xml:space="preserve"> =1,25*2,10</t>
  </si>
  <si>
    <t>Vybourání rámů dveří vchodových dvoukřídlových v ponechaných stěnách;</t>
  </si>
  <si>
    <t>96808-2022-00</t>
  </si>
  <si>
    <t xml:space="preserve"> =1,45*1,97</t>
  </si>
  <si>
    <t>střední nosná zeď</t>
  </si>
  <si>
    <t>Vybourání ocelových zárubní dveří dvoukřídlových v ponechaných stěnách;</t>
  </si>
  <si>
    <t>96807-2456-00</t>
  </si>
  <si>
    <t xml:space="preserve"> =0,80*1,97</t>
  </si>
  <si>
    <t xml:space="preserve"> =0,60*1,97</t>
  </si>
  <si>
    <t>Vybourání ocelových zárubní dveří jednokřídlových v ponechaných stěnách;</t>
  </si>
  <si>
    <t>96807-2455-00</t>
  </si>
  <si>
    <t>HSV 03 - Stavební úpravy ve stávajících stěnách</t>
  </si>
  <si>
    <t xml:space="preserve"> =-0,18*2,10*1</t>
  </si>
  <si>
    <t xml:space="preserve"> =-0,15*2,10*2</t>
  </si>
  <si>
    <t xml:space="preserve"> =2*0,15*(2,98+0,10)*2</t>
  </si>
  <si>
    <t xml:space="preserve"> =1*0,15*(2,68+0,10)*1</t>
  </si>
  <si>
    <t xml:space="preserve"> =2*0,18*(2,68+0,10)*2</t>
  </si>
  <si>
    <t>Přisekání v cihelném zdivu na MV nebo MVC po hrubém vybourání příček;</t>
  </si>
  <si>
    <t xml:space="preserve"> =0,18*2,00*1</t>
  </si>
  <si>
    <t>Plošné odsekání ostění do 100mm z cihel pálených na MV nebo MVC dveří zádveří a v chodbě;</t>
  </si>
  <si>
    <t xml:space="preserve"> =1,25*1,97*2</t>
  </si>
  <si>
    <t>Vybourání ocelových zárubní dveří dvoukřídlových v bouraných příčkách;</t>
  </si>
  <si>
    <t xml:space="preserve"> =0,80*1,97*2</t>
  </si>
  <si>
    <t>Vybourání ocelových zárubní dveří jednokřídlových v bouraných příčkách;</t>
  </si>
  <si>
    <t xml:space="preserve"> =-1,25*1,97</t>
  </si>
  <si>
    <t xml:space="preserve"> =1,45*(2,98+0,10)</t>
  </si>
  <si>
    <t xml:space="preserve"> =1,32*(2,98+0,10)</t>
  </si>
  <si>
    <t xml:space="preserve">Bourání příček z cihel pálených na MVC tl.do 150mm plochy jednotlivě do 4,0m2; </t>
  </si>
  <si>
    <t>97103-3631-00</t>
  </si>
  <si>
    <t xml:space="preserve"> =2,93*(2,68+0,10)</t>
  </si>
  <si>
    <t xml:space="preserve">Bourání příček z cihel pálených na MVC tl.do 150mm plochy jednotlivě nad 4,0m2; </t>
  </si>
  <si>
    <t>96203-1133-00</t>
  </si>
  <si>
    <t xml:space="preserve"> =5,74*(2,68+0,10)*2</t>
  </si>
  <si>
    <t xml:space="preserve">Bourání příček z cihel pálených na MVC tl.do 180mm plochy jednotlivě nad 4,0m2; </t>
  </si>
  <si>
    <t xml:space="preserve"> =1,45*(1,90+0,50)</t>
  </si>
  <si>
    <t>Vybourání stávajícího souvrství podlahy v tl.do 100mm v ploše navržené vyrovnávací rampy;</t>
  </si>
  <si>
    <t>96504-3331-00</t>
  </si>
  <si>
    <t xml:space="preserve"> =1,45*2</t>
  </si>
  <si>
    <t>Bourání schodišťových stupňů betonových vyrovnávacího schodiště;</t>
  </si>
  <si>
    <t>96304-2819-00</t>
  </si>
  <si>
    <t xml:space="preserve"> =2*(3,34+5,74)-0,80*2</t>
  </si>
  <si>
    <t>1.13-zázemí a sklad bufetu=19,2m2; keram. dlažba; 2680</t>
  </si>
  <si>
    <t xml:space="preserve"> =-(2*0,85+1,32)</t>
  </si>
  <si>
    <t xml:space="preserve"> =2*(1,32+2,03)-2*0,80</t>
  </si>
  <si>
    <t>1.08-předsíň wc/kluci=2,6m2; keram. dlažba; 2980</t>
  </si>
  <si>
    <t>Sejmutí keramických soklíků dlažby keramické;</t>
  </si>
  <si>
    <t>96508-1611-00</t>
  </si>
  <si>
    <t xml:space="preserve"> =0,15*0,80</t>
  </si>
  <si>
    <t xml:space="preserve"> =3,34*5,74</t>
  </si>
  <si>
    <t xml:space="preserve"> =1,32*2,03-0,20*0,30</t>
  </si>
  <si>
    <t>96508-1223-00</t>
  </si>
  <si>
    <t xml:space="preserve"> =0,15*1,25</t>
  </si>
  <si>
    <t xml:space="preserve"> =1,45*2,27</t>
  </si>
  <si>
    <t>1.01-vstup=3,3m2; koberec-čist.zóna; 2980</t>
  </si>
  <si>
    <t>Vybourání rámu zapuštěné čistící zóny;</t>
  </si>
  <si>
    <t>97608-4111-00</t>
  </si>
  <si>
    <t xml:space="preserve"> =0,15*1,50*2</t>
  </si>
  <si>
    <t xml:space="preserve"> =0,20*(1,50-0,96)*2</t>
  </si>
  <si>
    <t xml:space="preserve"> =0,15*0,96*2</t>
  </si>
  <si>
    <t xml:space="preserve"> =-2,08*(1,50-0,96)</t>
  </si>
  <si>
    <t xml:space="preserve"> =(5,74+3,34)*1,50</t>
  </si>
  <si>
    <t xml:space="preserve"> =0,85*1,50*2</t>
  </si>
  <si>
    <t>Sejmutí keramických obkladů z ponechaných stěn;</t>
  </si>
  <si>
    <t>78147-1810-00</t>
  </si>
  <si>
    <t xml:space="preserve"> =(5,74-0,80)*1,50</t>
  </si>
  <si>
    <t xml:space="preserve"> =1,32*1,50</t>
  </si>
  <si>
    <t xml:space="preserve"> =4,50*1,50</t>
  </si>
  <si>
    <t>Otlučení keramických obkladů z bouraných stěn;</t>
  </si>
  <si>
    <t>97805-9541-00</t>
  </si>
  <si>
    <t xml:space="preserve"> =0,25*(1,69+2*2,45)</t>
  </si>
  <si>
    <t xml:space="preserve"> =-1,45*1,97</t>
  </si>
  <si>
    <t xml:space="preserve"> =(15,75+0,40-0,18*2)*2,68</t>
  </si>
  <si>
    <t xml:space="preserve"> =15,75*2,68</t>
  </si>
  <si>
    <t>Otlučení vnitřní vápenné nebo vápenocementové omítky ze střední nosné zdi v úseku budoucí jídelny v rozsahu do 100%;</t>
  </si>
  <si>
    <t>HSV 02 - Hlavní bourací práce</t>
  </si>
  <si>
    <t>Odkrytí míst napojení na vodu, kanalizaci a elektroinstalace;</t>
  </si>
  <si>
    <t>HZS24-9200-</t>
  </si>
  <si>
    <t xml:space="preserve"> =2*(2,93+4,14)-0,80</t>
  </si>
  <si>
    <t>1.05-kabinet/archiv=12,1m2; 2680</t>
  </si>
  <si>
    <t xml:space="preserve"> =2*0,15*5</t>
  </si>
  <si>
    <t xml:space="preserve"> =2*(15,75+5,76)-1,45</t>
  </si>
  <si>
    <t>1.11-společenská místnost=90,7m2; koberec; 2680</t>
  </si>
  <si>
    <t>Odstranění kobercových soklů podlahové kobercové krytiny;</t>
  </si>
  <si>
    <t>77641-0811-00</t>
  </si>
  <si>
    <t xml:space="preserve"> =2,93*4,14</t>
  </si>
  <si>
    <t xml:space="preserve"> =0,15*1,20</t>
  </si>
  <si>
    <t xml:space="preserve"> =0,15*2,00*4</t>
  </si>
  <si>
    <t xml:space="preserve"> =15,75*5,76</t>
  </si>
  <si>
    <t>77620-1811-00</t>
  </si>
  <si>
    <t xml:space="preserve"> =1,45*2+1,15</t>
  </si>
  <si>
    <t>Odstranění hran stupňů podlahové krytiny ze zátěžového lina;</t>
  </si>
  <si>
    <t>77643-0811-00</t>
  </si>
  <si>
    <t xml:space="preserve"> =2*(1,32+1,63)-0,60</t>
  </si>
  <si>
    <t>1.10-úklid/vrátnice=2,2m2; stáv. zátěž. linol.; 2980</t>
  </si>
  <si>
    <t xml:space="preserve"> =2*0,18*2</t>
  </si>
  <si>
    <t xml:space="preserve"> =2*0,15*2</t>
  </si>
  <si>
    <t xml:space="preserve"> =2*(8,87+5,74)-0,80-1,25</t>
  </si>
  <si>
    <t>1.12-bufet=50,9m2; stáv. zátěž. linol.; 2680</t>
  </si>
  <si>
    <t>1.03-schodiště=8,5m2; stáv. zátěž. linol.; 2680</t>
  </si>
  <si>
    <t xml:space="preserve"> plus podsupnice</t>
  </si>
  <si>
    <t xml:space="preserve"> =2*0,15*4</t>
  </si>
  <si>
    <t xml:space="preserve"> =2*0,25</t>
  </si>
  <si>
    <t xml:space="preserve"> =2*(1,45+7,83)-2,43-1,25*2-0,80*3-1,45</t>
  </si>
  <si>
    <t>1.02-chodba=18,9m2; stáv. zátěž. linol.; 2680</t>
  </si>
  <si>
    <t xml:space="preserve"> =2*(1,45+2,27)-1,25*2-0,60</t>
  </si>
  <si>
    <t>Odstranění soklových lišt podlahové krytiny ze zátěžového lina;</t>
  </si>
  <si>
    <t xml:space="preserve"> =1,32*1,63</t>
  </si>
  <si>
    <t xml:space="preserve"> =0,18*0,80</t>
  </si>
  <si>
    <t xml:space="preserve"> =0,18*1,25</t>
  </si>
  <si>
    <t xml:space="preserve"> =2,10*0,15*2</t>
  </si>
  <si>
    <t xml:space="preserve"> =8,87*5,74</t>
  </si>
  <si>
    <t xml:space="preserve"> =1,45*2*0,15</t>
  </si>
  <si>
    <t xml:space="preserve"> plus podstupnice</t>
  </si>
  <si>
    <t xml:space="preserve"> =0,15*0,80*3</t>
  </si>
  <si>
    <t xml:space="preserve"> =0,25*1,10</t>
  </si>
  <si>
    <t xml:space="preserve"> =0,25*1,65</t>
  </si>
  <si>
    <t xml:space="preserve"> =2,43*2,81</t>
  </si>
  <si>
    <t xml:space="preserve"> =1,45*7,83</t>
  </si>
  <si>
    <t xml:space="preserve"> =0,15*0,60</t>
  </si>
  <si>
    <t>77620-1812-00</t>
  </si>
  <si>
    <t xml:space="preserve"> =1,45*1,13</t>
  </si>
  <si>
    <t>1.02-chodba=18,9m2; stáv. zátěž. linol.; 2680 - část chodby</t>
  </si>
  <si>
    <t>77620-1814-00</t>
  </si>
  <si>
    <t>1,25*1,97*1</t>
  </si>
  <si>
    <t>v bouraných příčkách</t>
  </si>
  <si>
    <t>střední nosná zeď =1,45*1,97</t>
  </si>
  <si>
    <t xml:space="preserve">Odstranění prahů dveří jednokřídlových; </t>
  </si>
  <si>
    <t>76666-2812-00</t>
  </si>
  <si>
    <t>0,80*1,97*2</t>
  </si>
  <si>
    <t>rušené dveře =0,80*1,97</t>
  </si>
  <si>
    <t>D4/L =0,80*1,97</t>
  </si>
  <si>
    <t>D3/L =0,80*1,97</t>
  </si>
  <si>
    <t>D2/P  =0,60*1,97</t>
  </si>
  <si>
    <t>76666-2811-00</t>
  </si>
  <si>
    <t>zádveří = 1,25*1,97</t>
  </si>
  <si>
    <t>vchodové  =1,25*2,10</t>
  </si>
  <si>
    <t>Odstranění dveřních křídel plochy do 2,0m2 dveří vchodových a zádveří;</t>
  </si>
  <si>
    <t>76669-1924-00</t>
  </si>
  <si>
    <t>Odstranění dveřních křídel plochy do 2,0m2 dveří vnitřních;</t>
  </si>
  <si>
    <t>76669-1914-00</t>
  </si>
  <si>
    <t>830/630mm a 830/850mm</t>
  </si>
  <si>
    <t>Demontáž stávajících plechových dvířek elektrorozvaděče plochy do 1,0m2;</t>
  </si>
  <si>
    <t>Uvolnění prostoru demontáží a vystěhováním vybavení místností v rozsahu dle specifikace odběratele a na místo jím určeným;</t>
  </si>
  <si>
    <t>HSV 01 - Uvolnění prostoru</t>
  </si>
  <si>
    <t>D.1.1 až 3 - Architektonické a stavebně konstrukční řešení</t>
  </si>
  <si>
    <t>Celkem suť (t)</t>
  </si>
  <si>
    <t>Suť (t)</t>
  </si>
  <si>
    <t>Celk.hmotnost (t)</t>
  </si>
  <si>
    <t>Hmotnost (t)</t>
  </si>
  <si>
    <t>Přep.hodn.</t>
  </si>
  <si>
    <t>VV</t>
  </si>
  <si>
    <t>Kod</t>
  </si>
  <si>
    <t>Kód položky</t>
  </si>
  <si>
    <t>Nátěr ocelových zárubní (krycí+mezinátěr+antikorozní) ve stejné barevnosti jako v již provedené rekonstrukci vyšších podlaží, t.j. RAL 7031 dtto dveřní křídla;</t>
  </si>
  <si>
    <t>D.1.4.a - Zdravotně technické instalace</t>
  </si>
  <si>
    <t>A - Vnitřní kanalizace</t>
  </si>
  <si>
    <t>Část 01 - Vnitřní kanalizace, potrubí tlakové</t>
  </si>
  <si>
    <t>Potrubí tlakové plast d32 pro odvod kondenzátu (PVC/PP), bez prořezu, včetně tvarovek, montáže, kotvicích prvků … bez prořezu</t>
  </si>
  <si>
    <t>Potrubí tlakové plast d40 pro odvod kondenzátu (PVC/PP), bez prořezu, včetně tvarovek, montáže, kotvicích prvků … bez prořezu</t>
  </si>
  <si>
    <t>Tepelná izolace návleková na potrubí d32, tl. 10mm (pěněný PE)</t>
  </si>
  <si>
    <t>Tepelná izolace návleková na potrubí d40, tl. 10mm (pěněný PE)</t>
  </si>
  <si>
    <t>Tepelná izolace do vnějšího prostředí na potrubí d32, tl. 30mm (minerální vlna s AL folií) včetně následného doizolování spojů Al páskou</t>
  </si>
  <si>
    <t>samoregulační topný kabel délky 1m viz část elektro</t>
  </si>
  <si>
    <t>viz část elektro</t>
  </si>
  <si>
    <t>Část 02 - Vnitřní kanalizace, potrubí přípojné</t>
  </si>
  <si>
    <t>Přípojné potrubí HT+ do DN 50 (odolnost 100°C), horizontální část odpadního potrubí, včetně tvarovek, tesnění, vazelíny, montáže, kotvicích prvků, drážek… bez prořezu</t>
  </si>
  <si>
    <t>Přípojné potrubí HT+ DN 110 (odolnost 100°C), horizontální část odpadního potrubí, včetně tvarovek, tesnění, vazelíny, montáže, kotvicích prvků, drážek… bez prořezu</t>
  </si>
  <si>
    <t>Izolace pro potrubí dilatační / proti rosení tl.5-9 mm; DN 50-160</t>
  </si>
  <si>
    <t>Část 03 - Vnitřní kanalizace, potrubí odpadní</t>
  </si>
  <si>
    <t>Odpadní potrubí HT+ DN 75 (odolnost 100°C), včetně tvarovek, tesnění, vazelíny, montáže, kotvicích prvků… bez prořezu</t>
  </si>
  <si>
    <t>Odpadní potrubí HT+ DN 110 (odolnost 100°C), včetně tvarovek, tesnění, vazelíny, montáže, kotvicích prvků… bez prořezu</t>
  </si>
  <si>
    <t>Čistící tvarovka DN 75</t>
  </si>
  <si>
    <t>Čistící tvarovka DN110</t>
  </si>
  <si>
    <t>Přivzdušňovací ventil DN 75</t>
  </si>
  <si>
    <t>Přivzdušňovací ventil DN 110</t>
  </si>
  <si>
    <t>Revizní dvířka ve stěně / předstěně 200x300 poloha upřesněna na stavbě</t>
  </si>
  <si>
    <t>Větrací demontovatelná mřížka k ventilu (nerez)</t>
  </si>
  <si>
    <t>Část 04 - Vnitřní kanalizace, potrubí svodné</t>
  </si>
  <si>
    <t>Svodné potrubí KG+ DN 110 (odolnost 100°C), včetně tvarovek, tesnění, vazelíny, montáže, kotvicích prvků… bez prořezu</t>
  </si>
  <si>
    <t>Svodné potrubí KG+ DN 125 (odolnost 100°C), včetně tvarovek, tesnění, vazelíny, montáže, kotvicích prvků… bez prořezu</t>
  </si>
  <si>
    <t>Čistící tvarovka DN125</t>
  </si>
  <si>
    <t>Část 05 - Vnitřní kanalizace, ostatní</t>
  </si>
  <si>
    <t>Vysazení odbočky DN75 na stávajícím odpadním potrubí DN100</t>
  </si>
  <si>
    <t xml:space="preserve">Napojení odvodu kondenzátu z jendotky VZT - přes sifon s kuličkou DN40/50 </t>
  </si>
  <si>
    <t>Napojení na stávající potrubí DN125-200 v zemi (přechodka), přechod na potrubí KG PP dn125</t>
  </si>
  <si>
    <t>Netěsněný prostup podlahou, chránička, potrubí dn75</t>
  </si>
  <si>
    <t>Těsněný prostup podlahou včetně dopojení na hydroizolaci (manžeta), potrubí dn75</t>
  </si>
  <si>
    <t>Těsněný prostup podlahou včetně dopojení na hydroizolaci (manžeta), potrubí dn110</t>
  </si>
  <si>
    <t>Těsněný prostup podlahou včetně dopojení na hydroizolaci (manžeta), potrubí dn125</t>
  </si>
  <si>
    <t>Netěsněný prostup stávajícím základem (+chránička), potrubí dn125</t>
  </si>
  <si>
    <t>Těsněný prostup stěnou suterénu (+chránička) včetně dopojení na hydroizolaci (manžeta), potrubí dn125</t>
  </si>
  <si>
    <t xml:space="preserve">Demotnáž / odstranění / likvidace stávající kanalizace v přestavovaných prostorách včetně zaslepení / zavíčkování ponechávaného potrubí </t>
  </si>
  <si>
    <t>Zkouška těsnosti</t>
  </si>
  <si>
    <t>Část 06 - Vnitřní vodovod, potrubí a tvarovky</t>
  </si>
  <si>
    <t>Potrubí PPr PN20 20x3,4mm DN15 pro studenou a teplou vodu, včetně tvarovek, montáže, kotvicích prvků, závěsů … (bez prořezu)</t>
  </si>
  <si>
    <t>Potrubí PPr PN20 25x4,2mm,DN20 pro studenou a teplou vodu, včetně tvarovek, montáže, kotvicích prvků, závěsů … (bez prořezu)</t>
  </si>
  <si>
    <t>Potrubí PPr PN20 32x5,4mm DN25 pro studenou a teplou vodu, včetně tvarovek, montáže, kotvicích prvků, závěsů … (bez prořezu)</t>
  </si>
  <si>
    <t>Potrubí PPr PN20 40x6,7mm DN32 pro studenou a teplou vodu, včetně tvarovek, montáže, kotvicích prvků, závěsů … (bez prořezu)</t>
  </si>
  <si>
    <t>Potrubí PPr PN20 50x8,3mm DN40 pro studenou a teplou vodu, včetně tvarovek, montáže, kotvicích prvků, závěsů … (bez prořezu)</t>
  </si>
  <si>
    <t>Izolace pro potrubí tl.20 mm; DN15, pěnený PE</t>
  </si>
  <si>
    <t>Izolace pro potrubí tl.30 mm; DN15, do země (nenasákavá)</t>
  </si>
  <si>
    <t>Izolace pro potrubí tl.20 mm; DN20, pěněný PE</t>
  </si>
  <si>
    <t>Izolace pro potrubí tl.30 mm; DN20, do země (nenasákavá)</t>
  </si>
  <si>
    <t>Izolace pro potrubí tl.20 mm; DN25, pěněný PE</t>
  </si>
  <si>
    <t>Izolace pro potrubí tl.30 mm; DN25, pěněný PE</t>
  </si>
  <si>
    <t>Izolace pro potrubí tl.30 mm; DN25, do země (nenasákavá)</t>
  </si>
  <si>
    <t>Izolace pro potrubí tl.20 mm; DN32, pěněný PE</t>
  </si>
  <si>
    <t>Izolace pro potrubí tl.20 mm; DN40, pěněný PE</t>
  </si>
  <si>
    <t>Izolace pro potrubí tl.30 mm; DN40, do země (nenasákavá)</t>
  </si>
  <si>
    <t xml:space="preserve">Část 07 - Vnitřní vodovod, armatury a zařízení </t>
  </si>
  <si>
    <t>Dodávka včetně montáže, kompletace, uvedení do provozu…</t>
  </si>
  <si>
    <t>-----</t>
  </si>
  <si>
    <t>Pozn</t>
  </si>
  <si>
    <t>Příplatek za podružný vodoměr na potrubí d25 a d50 (v případě požadavku investora)</t>
  </si>
  <si>
    <t>Příplatek za osazení redukční armatury na potrubí d25 a d50 při tlaku vyšším než 4bary</t>
  </si>
  <si>
    <t>Napojení potrubí profilu do d25 na stávající vodovodní potrubí (PPR/PPR / PPR/pozink) v přímém směru / vysazení T kusu na stávajícím potrubí</t>
  </si>
  <si>
    <t>Napojení potrubí profilu d32 na stávající vodovodní potrubí (PPR/PPR) v přímém směru na stávající potrubí</t>
  </si>
  <si>
    <t>Napojení potrubí profilu d50 na stávající vodovodní potrubí (PPR/pozink) - vysazení T kusu na stávajícícm potrubí</t>
  </si>
  <si>
    <t>Kulový kohout (s vypouštěním) na potrubí PPR d50</t>
  </si>
  <si>
    <t>Kulový kohout (s vypouštěním) na potrubí PPR d25</t>
  </si>
  <si>
    <t>SV-1, TV-1 - příprava pro osazení baterie 1/2", H+1200mm, teplá a studená voda</t>
  </si>
  <si>
    <t>SV-2, TV-2 - roháček na stěně 1/2", H+600mm, teplá a studená voda</t>
  </si>
  <si>
    <t>SV-3 - pračkový ventil na stěně 3/4", H+500mm</t>
  </si>
  <si>
    <t>SV-4 - pračkový ventil na stěně 3/4", H+600mm</t>
  </si>
  <si>
    <t>SV-5 - pračkový ventil na stěně 3/4", H+100mm</t>
  </si>
  <si>
    <t>SV-6 - pračkový ventil na stěně 1/2", z podlahy</t>
  </si>
  <si>
    <t>Nástěnka pro montáž baterií</t>
  </si>
  <si>
    <t>Nástěnka pro montáž rohových / výtokových ventilů</t>
  </si>
  <si>
    <t>Příplatek za napájecí zdroj pro umyvadla (v PD uvažován provoz na baterie)</t>
  </si>
  <si>
    <t>Těsněný prostup stěnou suterénu (+chránička) včetně dopojení na hydroizolaci (manžeta), potrubí d25/50</t>
  </si>
  <si>
    <t>Těsněný prostup podlahou včetně dopojení na hydroizolaci (manžeta), potrubí do d25</t>
  </si>
  <si>
    <t>Netěsněný prostup stávající nosnou stěnou v 1.PP (+chránička), potrubí d20</t>
  </si>
  <si>
    <t>Demotnáž / odstranění / likvidace stávajících rozvodů vodovodu v přestavovaných prostorách. Na potrubí nesmí vzniknout slepé úseky</t>
  </si>
  <si>
    <t>Příplatek za obnovu SDK opláštění instalačního kanálu po porovedení posílení profilu teplé vody, včetně povrchové úpravy</t>
  </si>
  <si>
    <t>Tlaková zkouška</t>
  </si>
  <si>
    <t>Část 08 - Zařizovací předměty</t>
  </si>
  <si>
    <t>Zařizovací předměty - materiál, včetně kotvících prvků, montáže, kompletace, přesunu hmot, dopravy…  upřesněno po vzorkování, uvažován STŘEDNÍ standard zařizovacích předmětů, včetně napojení na vodu a kanalizaci (uzávěry, sifony, ...) - pokud není uvedeno jinak</t>
  </si>
  <si>
    <t>U - Umyvadlo 50cm, s otvorem pro baterii, s přepadem, včetně sifonu a baterie (stojánová senzorická, baterie), včetně soupravy na upevnění a montáže (flexihadičky….), včetně 2x rohový ventil</t>
  </si>
  <si>
    <t>WC - klozet závěsný, 53cm, s hlubokým splachováním, včetně napojení na vodu (uzávěr) a kanalizaci</t>
  </si>
  <si>
    <t>Sedátko WC - duraplastové, barva bílá s pozvolným sklápěním</t>
  </si>
  <si>
    <t xml:space="preserve">Montážní prvek pro závěsné WC: modul s nádržkou a ovládacím tlačítkem </t>
  </si>
  <si>
    <t>Výl - výlevka keramická závěsná DN100, včetně roštu a montážního prvku, dřezová nástěnná baterie s dlouhým ramínkem</t>
  </si>
  <si>
    <t>O-1 - Nerezová podlahová vana s roštem včetně sifonu, odtok svislý DN70, včetně osazení a napojení na kanalizaci, 500x300mm</t>
  </si>
  <si>
    <t>O-1 - Nerezová podlahová vana s roštem včetně sifonu, odtok svislý DN70, včetně osazení a napojení na kanalizaci, 500x500mm</t>
  </si>
  <si>
    <t>O-2, O-3, O-6 - Odpad dn50 100/400 mm nad podlahou, ze stěny (sifon je součástí gastrozařízení)</t>
  </si>
  <si>
    <t>O-4, O-5 - Odpad dn50 z podlahy (sifon je součástí gastrozařízení)</t>
  </si>
  <si>
    <t xml:space="preserve">Záchodová štětka včetně držáku nástěnná (chrom) </t>
  </si>
  <si>
    <t xml:space="preserve">Mýdelník na tekuté mýdlo nástěnný (nerez / chrom) </t>
  </si>
  <si>
    <t>Sušák na ruce dle výběru investora</t>
  </si>
  <si>
    <t>Příplatek za provedení umyvadlového sifonu s odbočkou pro připojení kondenzátu</t>
  </si>
  <si>
    <t>Demontáž a likvidace (včetně odvozu) stávajícího umyvadla včetně baterie a sifonu</t>
  </si>
  <si>
    <t>Demontáž a likvidace (včetně odvozu) stávající WC mísy (včetně montážního prvku, nádržky,...)</t>
  </si>
  <si>
    <t>Část 09 - Zemní práce kanalizace a vodovodu</t>
  </si>
  <si>
    <t>Lože pod potrubí v otevřeném výkopu z kameniva drobného těženého 0-4 mm</t>
  </si>
  <si>
    <t xml:space="preserve">Zasyp z kameniva drobného těženého 0-4mm s hutněním po vrstvách </t>
  </si>
  <si>
    <t xml:space="preserve">Zasyp sypaninou z jakekoliv horniny se zhutnenim po vrstvach, včetně přemístění výkopku do 10 m od okraje zásypů          </t>
  </si>
  <si>
    <t>Výkopové práce v podlaze 1.PP do hloubky cca 1,5m, šířka výkopu cca 0,8-1m,délka výkopu cca 2m, včetně výkopu, přesunu hmot, včetně hutnění…</t>
  </si>
  <si>
    <t>Provedení (vybourání) drážky do podlahové desky 1.PP, šířka 1m, délka 2m</t>
  </si>
  <si>
    <t>Obnovení podlahové desky v 1.PP včetně napojení hydroizolace, skladba konstrukce dle stávajícího stavu (není známa), včetně případného propojení výztužné sítě a šramování. Obnova podlahové krytiny v potřebném rozsahu.</t>
  </si>
  <si>
    <t>Výkopové práce v podlaze 1.NP do hloubky cca 0,8m, šířka výkopu cca 0,8m,délka výkopu cca 19m, včetně výkopu, přesunu hmot, včetně hutnění…</t>
  </si>
  <si>
    <t>Provedení (vybourání) drážky do podlahové desky 1.NP, šířka 1m, délka 21m</t>
  </si>
  <si>
    <t>Obnovení podlahové desky v 1.NP včetně napojení hydroizolace, skladba konstrukce dle stávajícího stavu (není známa), včetně případného propojení výztužné sítě a šramování. Obnova podlahové krytiny provedena v rámci stavebních úprav ve stavební části.</t>
  </si>
  <si>
    <t>Odvoz přebytečného výkopku na skládku, včetně manipulace a dopravy</t>
  </si>
  <si>
    <t>Odvoz vybourané betonové podlahy na skládku včetně manipulace a dopravy</t>
  </si>
  <si>
    <t>Část 10 - Ve výkazu nespecifikováno</t>
  </si>
  <si>
    <t>Sklopný pult s dvířky pro oddělení prostoru výdejny a jídelny;</t>
  </si>
  <si>
    <t>Skřínka na mycí prostředky do místnosti úklidu;</t>
  </si>
  <si>
    <t>766-101000-70</t>
  </si>
  <si>
    <t>766-101000-71</t>
  </si>
  <si>
    <t>Roleta plná délky cca 2,86bm na mechanické ovládání pro oddělení prostoru výdejny a jídelny kotvená do pravděpodobně panelového stropu;</t>
  </si>
  <si>
    <t>Roleta plná délky cca 5,74bm na mechanické ovládání pro oddělení prostoru výdejny a jídelny kotvená do pravděpodobně panelového stropu;</t>
  </si>
  <si>
    <t>Příplatek za elektro ovládání rolet včetně napojení na elektroinstalaci (přívod);</t>
  </si>
  <si>
    <t>Krytina podlahová antistatická ve stejném barevném provedení jako jsou ve vyšších podlažích dle poslední provedené rekonstrukce;</t>
  </si>
  <si>
    <t>soub</t>
  </si>
  <si>
    <t>Příprava staveniště pro realizaci díla</t>
  </si>
  <si>
    <t>Výkaz rozhodujících objemů stavebních konstrukcí a prací ze dne 24.4.2017 vypracovaný dle DSP (DPS) z 02/2017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</si>
</sst>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Kč&quot;;[Red]\-#,##0\ &quot;Kč&quot;"/>
    <numFmt numFmtId="8" formatCode="#,##0.00\ &quot;Kč&quot;;[Red]\-#,##0.00\ &quot;Kč&quot;"/>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_ ;\-#,##0.000\ "/>
    <numFmt numFmtId="166" formatCode="0.0%"/>
    <numFmt numFmtId="167" formatCode="0.00000"/>
    <numFmt numFmtId="168" formatCode="#,##0.00000"/>
    <numFmt numFmtId="169" formatCode="0.000"/>
  </numFmts>
  <fonts count="65">
    <font>
      <sz val="11"/>
      <color theme="1"/>
      <name val="Calibri"/>
      <family val="2"/>
      <charset val="238"/>
      <scheme val="minor"/>
    </font>
    <font>
      <sz val="10"/>
      <name val="Times New Roman"/>
      <family val="1"/>
      <charset val="238"/>
    </font>
    <font>
      <sz val="10"/>
      <name val="Arial CE"/>
      <family val="2"/>
      <charset val="238"/>
    </font>
    <font>
      <sz val="8"/>
      <name val="Times New Roman"/>
      <family val="1"/>
      <charset val="238"/>
    </font>
    <font>
      <sz val="10"/>
      <name val="Arial"/>
      <family val="2"/>
      <charset val="238"/>
    </font>
    <font>
      <b/>
      <sz val="10"/>
      <name val="Times New Roman"/>
      <family val="1"/>
      <charset val="238"/>
    </font>
    <font>
      <sz val="10"/>
      <name val="Arial CE"/>
      <family val="2"/>
      <charset val="238"/>
    </font>
    <font>
      <sz val="10"/>
      <color indexed="9"/>
      <name val="Arial"/>
      <family val="2"/>
      <charset val="238"/>
    </font>
    <font>
      <sz val="10"/>
      <color indexed="8"/>
      <name val="Arial"/>
      <family val="2"/>
      <charset val="238"/>
    </font>
    <font>
      <sz val="10"/>
      <color indexed="16"/>
      <name val="Arial"/>
      <family val="2"/>
      <charset val="238"/>
    </font>
    <font>
      <b/>
      <sz val="10"/>
      <color indexed="53"/>
      <name val="Arial"/>
      <family val="2"/>
      <charset val="238"/>
    </font>
    <font>
      <sz val="10"/>
      <name val="MS Sans Serif"/>
      <family val="2"/>
      <charset val="238"/>
    </font>
    <font>
      <b/>
      <sz val="10"/>
      <color indexed="8"/>
      <name val="Arial"/>
      <family val="2"/>
      <charset val="238"/>
    </font>
    <font>
      <sz val="10"/>
      <color indexed="17"/>
      <name val="Arial"/>
      <family val="2"/>
      <charset val="238"/>
    </font>
    <font>
      <b/>
      <sz val="15"/>
      <color indexed="62"/>
      <name val="Arial"/>
      <family val="2"/>
      <charset val="238"/>
    </font>
    <font>
      <b/>
      <sz val="13"/>
      <color indexed="62"/>
      <name val="Arial"/>
      <family val="2"/>
      <charset val="238"/>
    </font>
    <font>
      <b/>
      <sz val="11"/>
      <color indexed="62"/>
      <name val="Arial"/>
      <family val="2"/>
      <charset val="238"/>
    </font>
    <font>
      <b/>
      <sz val="10"/>
      <color indexed="9"/>
      <name val="Arial"/>
      <family val="2"/>
      <charset val="238"/>
    </font>
    <font>
      <sz val="10"/>
      <color indexed="62"/>
      <name val="Arial"/>
      <family val="2"/>
      <charset val="238"/>
    </font>
    <font>
      <sz val="10"/>
      <color indexed="53"/>
      <name val="Arial"/>
      <family val="2"/>
      <charset val="238"/>
    </font>
    <font>
      <sz val="10"/>
      <color indexed="60"/>
      <name val="Arial"/>
      <family val="2"/>
      <charset val="238"/>
    </font>
    <font>
      <b/>
      <sz val="10"/>
      <color indexed="63"/>
      <name val="Arial"/>
      <family val="2"/>
      <charset val="238"/>
    </font>
    <font>
      <b/>
      <sz val="18"/>
      <color indexed="62"/>
      <name val="Cambria"/>
      <family val="2"/>
      <charset val="238"/>
    </font>
    <font>
      <b/>
      <sz val="20"/>
      <name val="Arial"/>
      <family val="2"/>
    </font>
    <font>
      <sz val="10"/>
      <color indexed="10"/>
      <name val="Arial"/>
      <family val="2"/>
      <charset val="238"/>
    </font>
    <font>
      <u/>
      <sz val="10"/>
      <color indexed="12"/>
      <name val="Arial CE"/>
      <family val="2"/>
      <charset val="238"/>
    </font>
    <font>
      <sz val="9"/>
      <name val="Times New Roman"/>
      <family val="1"/>
      <charset val="238"/>
    </font>
    <font>
      <sz val="10"/>
      <name val=".HelveticaTTEE"/>
    </font>
    <font>
      <sz val="10"/>
      <name val="Arial"/>
      <family val="2"/>
    </font>
    <font>
      <sz val="11"/>
      <color theme="1"/>
      <name val="Calibri"/>
      <family val="2"/>
      <charset val="238"/>
      <scheme val="minor"/>
    </font>
    <font>
      <sz val="10"/>
      <name val="Arial CE"/>
      <family val="2"/>
      <charset val="238"/>
    </font>
    <font>
      <sz val="10"/>
      <name val="GaramondE"/>
      <charset val="238"/>
    </font>
    <font>
      <sz val="9"/>
      <name val="Arial Narrow"/>
      <family val="2"/>
      <charset val="238"/>
    </font>
    <font>
      <sz val="10"/>
      <name val="Arial Narrow"/>
      <family val="2"/>
      <charset val="238"/>
    </font>
    <font>
      <sz val="11"/>
      <name val="Times New Roman"/>
      <family val="1"/>
      <charset val="238"/>
    </font>
    <font>
      <b/>
      <sz val="11"/>
      <name val="Arial"/>
      <family val="2"/>
      <charset val="238"/>
    </font>
    <font>
      <u/>
      <sz val="11.5"/>
      <color theme="10"/>
      <name val="Arial"/>
      <family val="2"/>
      <charset val="238"/>
    </font>
    <font>
      <b/>
      <sz val="10"/>
      <name val="Arial"/>
      <family val="2"/>
      <charset val="238"/>
    </font>
    <font>
      <sz val="10"/>
      <name val="Arial CE"/>
      <family val="2"/>
      <charset val="238"/>
    </font>
    <font>
      <i/>
      <sz val="10"/>
      <name val="Times New Roman"/>
      <family val="1"/>
      <charset val="238"/>
    </font>
    <font>
      <sz val="9"/>
      <color theme="1"/>
      <name val="Times New Roman"/>
      <family val="1"/>
      <charset val="238"/>
    </font>
    <font>
      <sz val="8"/>
      <color theme="1"/>
      <name val="Times New Roman"/>
      <family val="1"/>
      <charset val="238"/>
    </font>
    <font>
      <sz val="9"/>
      <name val="Arial CE"/>
      <family val="2"/>
      <charset val="238"/>
    </font>
    <font>
      <b/>
      <sz val="9"/>
      <name val="Times New Roman"/>
      <family val="1"/>
      <charset val="238"/>
    </font>
    <font>
      <sz val="8"/>
      <name val="Arial CE"/>
      <family val="2"/>
      <charset val="238"/>
    </font>
    <font>
      <sz val="8"/>
      <name val="Arial"/>
      <family val="2"/>
      <charset val="238"/>
    </font>
    <font>
      <b/>
      <sz val="12"/>
      <name val="Arial CE"/>
      <family val="2"/>
      <charset val="238"/>
    </font>
    <font>
      <sz val="8"/>
      <name val="Arial Narrow"/>
      <family val="2"/>
      <charset val="238"/>
    </font>
    <font>
      <sz val="8"/>
      <color theme="1"/>
      <name val="Trebuchet MS"/>
      <family val="2"/>
      <charset val="238"/>
    </font>
    <font>
      <b/>
      <sz val="11"/>
      <name val="Arial CE"/>
      <family val="2"/>
      <charset val="238"/>
    </font>
    <font>
      <sz val="8"/>
      <name val="Trebuchet MS"/>
      <family val="2"/>
    </font>
    <font>
      <sz val="11"/>
      <name val="Arial CE"/>
      <family val="2"/>
      <charset val="238"/>
    </font>
    <font>
      <b/>
      <sz val="11"/>
      <name val="Times New Roman"/>
      <family val="1"/>
      <charset val="238"/>
    </font>
    <font>
      <sz val="12"/>
      <name val="Arial Narrow"/>
      <family val="2"/>
      <charset val="238"/>
    </font>
    <font>
      <b/>
      <sz val="14"/>
      <name val="Arial CE"/>
      <family val="2"/>
      <charset val="238"/>
    </font>
    <font>
      <sz val="9"/>
      <color theme="1"/>
      <name val="Garamond"/>
      <family val="1"/>
      <charset val="238"/>
    </font>
    <font>
      <sz val="10"/>
      <color theme="1"/>
      <name val="Garamond"/>
      <family val="1"/>
      <charset val="238"/>
    </font>
    <font>
      <sz val="9"/>
      <name val="System"/>
      <family val="2"/>
      <charset val="238"/>
    </font>
    <font>
      <i/>
      <sz val="10"/>
      <color rgb="FF0000FF"/>
      <name val="Times New Roman"/>
      <family val="1"/>
      <charset val="238"/>
    </font>
    <font>
      <i/>
      <sz val="10"/>
      <color rgb="FF0000FF"/>
      <name val="Arial"/>
      <family val="2"/>
      <charset val="238"/>
    </font>
    <font>
      <i/>
      <sz val="9"/>
      <name val="System"/>
      <family val="2"/>
      <charset val="238"/>
    </font>
    <font>
      <sz val="8"/>
      <name val="System"/>
      <family val="2"/>
      <charset val="238"/>
    </font>
    <font>
      <sz val="8"/>
      <color rgb="FF000000"/>
      <name val="Times New Roman"/>
      <family val="1"/>
      <charset val="238"/>
    </font>
    <font>
      <sz val="8"/>
      <name val="Garamond"/>
      <family val="1"/>
      <charset val="238"/>
    </font>
    <font>
      <i/>
      <sz val="10"/>
      <name val="Arial"/>
      <family val="2"/>
      <charset val="238"/>
    </font>
  </fonts>
  <fills count="21">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medium">
        <color indexed="64"/>
      </top>
      <bottom style="medium">
        <color indexed="64"/>
      </bottom>
      <diagonal/>
    </border>
    <border>
      <left/>
      <right/>
      <top style="dashed">
        <color indexed="64"/>
      </top>
      <bottom/>
      <diagonal/>
    </border>
    <border>
      <left/>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s>
  <cellStyleXfs count="107">
    <xf numFmtId="0" fontId="0" fillId="0" borderId="0"/>
    <xf numFmtId="0" fontId="6" fillId="0" borderId="0" applyProtection="0"/>
    <xf numFmtId="0" fontId="6" fillId="0" borderId="0" applyProtection="0"/>
    <xf numFmtId="0" fontId="7"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10" fillId="15" borderId="1" applyNumberFormat="0" applyAlignment="0" applyProtection="0"/>
    <xf numFmtId="41" fontId="4" fillId="0" borderId="0" applyFont="0" applyFill="0" applyBorder="0" applyAlignment="0" applyProtection="0"/>
    <xf numFmtId="43" fontId="4" fillId="0" borderId="0" applyFont="0" applyFill="0" applyBorder="0" applyAlignment="0" applyProtection="0"/>
    <xf numFmtId="6" fontId="11" fillId="0" borderId="0" applyFont="0" applyFill="0" applyBorder="0" applyAlignment="0" applyProtection="0"/>
    <xf numFmtId="8" fontId="11" fillId="0" borderId="0" applyFont="0" applyFill="0" applyBorder="0" applyAlignment="0" applyProtection="0"/>
    <xf numFmtId="43" fontId="4" fillId="0" borderId="0" applyFon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25" fillId="0" borderId="0" applyNumberFormat="0" applyFill="0" applyBorder="0" applyAlignment="0" applyProtection="0">
      <alignment vertical="top"/>
      <protection locked="0"/>
    </xf>
    <xf numFmtId="0" fontId="17" fillId="8" borderId="5" applyNumberFormat="0" applyAlignment="0" applyProtection="0"/>
    <xf numFmtId="0" fontId="18" fillId="13" borderId="1" applyNumberFormat="0" applyAlignment="0" applyProtection="0"/>
    <xf numFmtId="0" fontId="19" fillId="0" borderId="6" applyNumberFormat="0" applyFill="0" applyAlignment="0" applyProtection="0"/>
    <xf numFmtId="0" fontId="20" fillId="19" borderId="0" applyNumberFormat="0" applyBorder="0" applyAlignment="0" applyProtection="0"/>
    <xf numFmtId="0" fontId="2" fillId="0" borderId="0"/>
    <xf numFmtId="0" fontId="2" fillId="6" borderId="7" applyNumberFormat="0" applyFont="0" applyAlignment="0" applyProtection="0"/>
    <xf numFmtId="0" fontId="21" fillId="15" borderId="8" applyNumberFormat="0" applyAlignment="0" applyProtection="0"/>
    <xf numFmtId="0" fontId="22" fillId="0" borderId="0" applyNumberFormat="0" applyFill="0" applyBorder="0" applyAlignment="0" applyProtection="0"/>
    <xf numFmtId="0" fontId="11" fillId="0" borderId="0"/>
    <xf numFmtId="0" fontId="6" fillId="0" borderId="0" applyProtection="0"/>
    <xf numFmtId="0" fontId="12" fillId="0" borderId="9" applyNumberFormat="0" applyFill="0" applyAlignment="0" applyProtection="0"/>
    <xf numFmtId="0" fontId="23" fillId="20" borderId="10">
      <alignment vertical="center"/>
    </xf>
    <xf numFmtId="0" fontId="24" fillId="0" borderId="0" applyNumberFormat="0" applyFill="0" applyBorder="0" applyAlignment="0" applyProtection="0"/>
    <xf numFmtId="44" fontId="4" fillId="0" borderId="0" applyFont="0" applyFill="0" applyBorder="0" applyAlignment="0" applyProtection="0"/>
    <xf numFmtId="0" fontId="8" fillId="0" borderId="0">
      <alignment vertical="top"/>
    </xf>
    <xf numFmtId="0" fontId="27"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9" fillId="0" borderId="0"/>
    <xf numFmtId="0" fontId="30" fillId="0" borderId="0"/>
    <xf numFmtId="44" fontId="30" fillId="0" borderId="0" applyFont="0" applyFill="0" applyBorder="0" applyAlignment="0" applyProtection="0"/>
    <xf numFmtId="0" fontId="31" fillId="0" borderId="0" applyProtection="0"/>
    <xf numFmtId="0" fontId="2" fillId="0" borderId="0"/>
    <xf numFmtId="0" fontId="2" fillId="0" borderId="0"/>
    <xf numFmtId="0" fontId="2" fillId="0" borderId="0"/>
    <xf numFmtId="0" fontId="2" fillId="0" borderId="0"/>
    <xf numFmtId="0" fontId="36" fillId="0" borderId="0" applyNumberFormat="0" applyFill="0" applyBorder="0" applyAlignment="0" applyProtection="0">
      <alignment vertical="top"/>
      <protection locked="0"/>
    </xf>
    <xf numFmtId="44" fontId="2" fillId="0" borderId="0" applyFont="0" applyFill="0" applyBorder="0" applyAlignment="0" applyProtection="0"/>
    <xf numFmtId="44" fontId="2" fillId="0" borderId="0" applyFont="0" applyFill="0" applyBorder="0" applyAlignment="0" applyProtection="0"/>
    <xf numFmtId="0" fontId="2" fillId="0" borderId="0" applyAlignment="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 fillId="0" borderId="0"/>
    <xf numFmtId="9" fontId="2" fillId="0" borderId="0" applyFont="0" applyFill="0" applyBorder="0" applyAlignment="0" applyProtection="0"/>
    <xf numFmtId="9" fontId="4" fillId="0" borderId="0" applyFont="0" applyFill="0" applyBorder="0" applyAlignment="0" applyProtection="0"/>
    <xf numFmtId="0" fontId="38" fillId="0" borderId="0"/>
    <xf numFmtId="0" fontId="4" fillId="0" borderId="0" applyNumberFormat="0" applyFont="0" applyFill="0" applyBorder="0" applyAlignment="0" applyProtection="0">
      <alignment vertical="top"/>
    </xf>
    <xf numFmtId="0" fontId="2" fillId="0" borderId="0"/>
    <xf numFmtId="165" fontId="48" fillId="0" borderId="15"/>
    <xf numFmtId="0" fontId="50" fillId="0" borderId="0"/>
    <xf numFmtId="0" fontId="50" fillId="0" borderId="0"/>
    <xf numFmtId="0" fontId="4" fillId="0" borderId="0"/>
    <xf numFmtId="0" fontId="4" fillId="0" borderId="0"/>
    <xf numFmtId="0" fontId="33" fillId="0" borderId="0"/>
    <xf numFmtId="0" fontId="2" fillId="0" borderId="0"/>
  </cellStyleXfs>
  <cellXfs count="368">
    <xf numFmtId="0" fontId="0" fillId="0" borderId="0" xfId="0"/>
    <xf numFmtId="0" fontId="32" fillId="0" borderId="0" xfId="76" applyFont="1" applyFill="1"/>
    <xf numFmtId="1" fontId="32" fillId="0" borderId="0" xfId="76" applyNumberFormat="1" applyFont="1" applyFill="1" applyAlignment="1">
      <alignment horizontal="left"/>
    </xf>
    <xf numFmtId="1" fontId="33" fillId="0" borderId="11" xfId="76" applyNumberFormat="1" applyFont="1" applyFill="1" applyBorder="1" applyAlignment="1">
      <alignment horizontal="center"/>
    </xf>
    <xf numFmtId="1" fontId="33" fillId="0" borderId="11" xfId="76" applyNumberFormat="1" applyFont="1" applyFill="1" applyBorder="1" applyAlignment="1">
      <alignment horizontal="left" indent="2"/>
    </xf>
    <xf numFmtId="1" fontId="1" fillId="0" borderId="0" xfId="76" applyNumberFormat="1" applyFont="1" applyFill="1" applyBorder="1"/>
    <xf numFmtId="0" fontId="1" fillId="0" borderId="0" xfId="76" applyFont="1" applyFill="1"/>
    <xf numFmtId="4" fontId="1" fillId="0" borderId="0" xfId="76" applyNumberFormat="1" applyFont="1" applyFill="1" applyBorder="1"/>
    <xf numFmtId="4" fontId="1" fillId="0" borderId="0" xfId="76" applyNumberFormat="1" applyFont="1" applyFill="1"/>
    <xf numFmtId="1" fontId="1" fillId="0" borderId="11" xfId="76" applyNumberFormat="1" applyFont="1" applyFill="1" applyBorder="1"/>
    <xf numFmtId="4" fontId="1" fillId="0" borderId="11" xfId="76" applyNumberFormat="1" applyFont="1" applyFill="1" applyBorder="1"/>
    <xf numFmtId="1" fontId="34" fillId="0" borderId="0" xfId="76" applyNumberFormat="1" applyFont="1" applyFill="1" applyAlignment="1">
      <alignment horizontal="left" vertical="top" wrapText="1"/>
    </xf>
    <xf numFmtId="4" fontId="34" fillId="0" borderId="0" xfId="76" applyNumberFormat="1" applyFont="1" applyFill="1" applyAlignment="1">
      <alignment vertical="top"/>
    </xf>
    <xf numFmtId="0" fontId="34" fillId="0" borderId="0" xfId="76" applyFont="1" applyFill="1"/>
    <xf numFmtId="1" fontId="1" fillId="0" borderId="0" xfId="76" applyNumberFormat="1" applyFont="1" applyFill="1"/>
    <xf numFmtId="4" fontId="1" fillId="0" borderId="0" xfId="76" applyNumberFormat="1" applyFont="1" applyFill="1" applyAlignment="1">
      <alignment vertical="top"/>
    </xf>
    <xf numFmtId="4" fontId="1" fillId="0" borderId="0" xfId="76" applyNumberFormat="1" applyFont="1" applyFill="1" applyAlignment="1">
      <alignment vertical="center"/>
    </xf>
    <xf numFmtId="0" fontId="1" fillId="0" borderId="0" xfId="76" applyFont="1" applyFill="1" applyBorder="1"/>
    <xf numFmtId="4" fontId="34" fillId="0" borderId="0" xfId="76" applyNumberFormat="1" applyFont="1" applyFill="1"/>
    <xf numFmtId="1" fontId="1" fillId="0" borderId="0" xfId="76" applyNumberFormat="1" applyFont="1" applyFill="1" applyAlignment="1">
      <alignment horizontal="left" vertical="top" wrapText="1"/>
    </xf>
    <xf numFmtId="4" fontId="5" fillId="0" borderId="12" xfId="76" applyNumberFormat="1" applyFont="1" applyFill="1" applyBorder="1" applyAlignment="1">
      <alignment vertical="center"/>
    </xf>
    <xf numFmtId="1" fontId="0" fillId="0" borderId="0" xfId="0" applyNumberFormat="1"/>
    <xf numFmtId="2" fontId="0" fillId="0" borderId="0" xfId="0" applyNumberFormat="1"/>
    <xf numFmtId="164" fontId="0" fillId="0" borderId="0" xfId="0" applyNumberFormat="1" applyAlignment="1">
      <alignment horizontal="center"/>
    </xf>
    <xf numFmtId="2" fontId="0" fillId="0" borderId="0" xfId="0" applyNumberFormat="1" applyAlignment="1">
      <alignment wrapText="1"/>
    </xf>
    <xf numFmtId="0" fontId="40" fillId="0" borderId="0" xfId="98" applyFont="1" applyFill="1" applyAlignment="1"/>
    <xf numFmtId="2" fontId="40" fillId="0" borderId="0" xfId="98" applyNumberFormat="1" applyFont="1" applyFill="1" applyAlignment="1"/>
    <xf numFmtId="1" fontId="40" fillId="0" borderId="0" xfId="98" applyNumberFormat="1" applyFont="1" applyFill="1" applyAlignment="1"/>
    <xf numFmtId="164" fontId="40" fillId="0" borderId="0" xfId="98" applyNumberFormat="1" applyFont="1" applyFill="1" applyAlignment="1">
      <alignment horizontal="center"/>
    </xf>
    <xf numFmtId="1" fontId="40" fillId="0" borderId="0" xfId="0" applyNumberFormat="1" applyFont="1"/>
    <xf numFmtId="0" fontId="41" fillId="0" borderId="0" xfId="98" applyFont="1" applyFill="1" applyAlignment="1"/>
    <xf numFmtId="2" fontId="41" fillId="0" borderId="0" xfId="98" applyNumberFormat="1" applyFont="1" applyFill="1" applyAlignment="1"/>
    <xf numFmtId="1" fontId="41" fillId="0" borderId="0" xfId="98" applyNumberFormat="1" applyFont="1" applyFill="1" applyAlignment="1"/>
    <xf numFmtId="164" fontId="41" fillId="0" borderId="0" xfId="98" applyNumberFormat="1" applyFont="1" applyFill="1" applyAlignment="1">
      <alignment horizontal="center"/>
    </xf>
    <xf numFmtId="0" fontId="41" fillId="0" borderId="0" xfId="0" applyFont="1"/>
    <xf numFmtId="1" fontId="41" fillId="0" borderId="0" xfId="0" applyNumberFormat="1" applyFont="1"/>
    <xf numFmtId="2" fontId="41" fillId="0" borderId="0" xfId="0" applyNumberFormat="1" applyFont="1"/>
    <xf numFmtId="164" fontId="41" fillId="0" borderId="0" xfId="0" applyNumberFormat="1" applyFont="1" applyAlignment="1">
      <alignment horizontal="center"/>
    </xf>
    <xf numFmtId="2" fontId="41" fillId="0" borderId="0" xfId="0" applyNumberFormat="1" applyFont="1" applyAlignment="1">
      <alignment wrapText="1"/>
    </xf>
    <xf numFmtId="0" fontId="2" fillId="0" borderId="0" xfId="0" applyFont="1" applyBorder="1"/>
    <xf numFmtId="4" fontId="5" fillId="0" borderId="12" xfId="0" applyNumberFormat="1" applyFont="1" applyBorder="1"/>
    <xf numFmtId="2" fontId="5" fillId="0" borderId="12" xfId="0" applyNumberFormat="1" applyFont="1" applyBorder="1"/>
    <xf numFmtId="1" fontId="5" fillId="0" borderId="12" xfId="0" applyNumberFormat="1" applyFont="1" applyBorder="1"/>
    <xf numFmtId="164" fontId="5" fillId="0" borderId="12" xfId="0" applyNumberFormat="1" applyFont="1" applyBorder="1" applyAlignment="1"/>
    <xf numFmtId="2" fontId="5" fillId="0" borderId="12" xfId="0" applyNumberFormat="1" applyFont="1" applyBorder="1" applyAlignment="1">
      <alignment wrapText="1"/>
    </xf>
    <xf numFmtId="0" fontId="2" fillId="0" borderId="0" xfId="0" applyFont="1"/>
    <xf numFmtId="4" fontId="1" fillId="0" borderId="0" xfId="0" applyNumberFormat="1" applyFont="1" applyAlignment="1">
      <alignment vertical="center"/>
    </xf>
    <xf numFmtId="10" fontId="1" fillId="0" borderId="0" xfId="0" applyNumberFormat="1" applyFont="1" applyAlignment="1">
      <alignment horizontal="center" vertical="center"/>
    </xf>
    <xf numFmtId="1" fontId="1" fillId="0" borderId="0" xfId="0" applyNumberFormat="1" applyFont="1" applyAlignment="1">
      <alignment vertical="center"/>
    </xf>
    <xf numFmtId="0" fontId="42" fillId="0" borderId="0" xfId="0" applyFont="1"/>
    <xf numFmtId="4" fontId="43" fillId="0" borderId="0" xfId="0" applyNumberFormat="1" applyFont="1"/>
    <xf numFmtId="2" fontId="43" fillId="0" borderId="0" xfId="0" applyNumberFormat="1" applyFont="1"/>
    <xf numFmtId="1" fontId="43" fillId="0" borderId="0" xfId="0" applyNumberFormat="1" applyFont="1"/>
    <xf numFmtId="164" fontId="43" fillId="0" borderId="0" xfId="0" applyNumberFormat="1" applyFont="1" applyAlignment="1"/>
    <xf numFmtId="2" fontId="26" fillId="0" borderId="0" xfId="0" applyNumberFormat="1" applyFont="1" applyAlignment="1">
      <alignment wrapText="1"/>
    </xf>
    <xf numFmtId="1" fontId="26" fillId="0" borderId="0" xfId="0" applyNumberFormat="1" applyFont="1"/>
    <xf numFmtId="4" fontId="5" fillId="0" borderId="12" xfId="0" applyNumberFormat="1" applyFont="1" applyBorder="1" applyAlignment="1">
      <alignment horizontal="center"/>
    </xf>
    <xf numFmtId="4" fontId="5" fillId="0" borderId="0" xfId="0" applyNumberFormat="1" applyFont="1" applyBorder="1"/>
    <xf numFmtId="4" fontId="5" fillId="0" borderId="0" xfId="0" applyNumberFormat="1" applyFont="1" applyBorder="1" applyAlignment="1">
      <alignment horizontal="center"/>
    </xf>
    <xf numFmtId="2" fontId="5" fillId="0" borderId="0" xfId="0" applyNumberFormat="1" applyFont="1" applyBorder="1" applyAlignment="1">
      <alignment wrapText="1"/>
    </xf>
    <xf numFmtId="1" fontId="5" fillId="0" borderId="0" xfId="0" applyNumberFormat="1" applyFont="1" applyBorder="1"/>
    <xf numFmtId="0" fontId="44" fillId="0" borderId="0" xfId="0" applyFont="1" applyFill="1" applyBorder="1"/>
    <xf numFmtId="1" fontId="3" fillId="0" borderId="0" xfId="0" applyNumberFormat="1" applyFont="1" applyFill="1" applyBorder="1"/>
    <xf numFmtId="164" fontId="3" fillId="0" borderId="0" xfId="0" applyNumberFormat="1" applyFont="1" applyFill="1" applyBorder="1" applyAlignment="1"/>
    <xf numFmtId="2" fontId="3" fillId="0" borderId="0" xfId="0" applyNumberFormat="1" applyFont="1" applyFill="1" applyBorder="1" applyAlignment="1">
      <alignment wrapText="1"/>
    </xf>
    <xf numFmtId="0" fontId="4" fillId="0" borderId="0" xfId="0" applyFont="1" applyFill="1"/>
    <xf numFmtId="4" fontId="4" fillId="0" borderId="0" xfId="99" applyNumberFormat="1" applyFont="1" applyFill="1" applyAlignment="1">
      <alignment vertical="top"/>
    </xf>
    <xf numFmtId="164" fontId="4" fillId="0" borderId="0" xfId="0" applyNumberFormat="1" applyFont="1" applyFill="1" applyAlignment="1">
      <alignment horizontal="center" vertical="top"/>
    </xf>
    <xf numFmtId="2" fontId="4" fillId="0" borderId="0" xfId="0" applyNumberFormat="1" applyFont="1" applyFill="1" applyAlignment="1">
      <alignment vertical="top" wrapText="1"/>
    </xf>
    <xf numFmtId="1" fontId="4" fillId="0" borderId="0" xfId="0" applyNumberFormat="1" applyFont="1" applyFill="1" applyAlignment="1">
      <alignment horizontal="center" vertical="top"/>
    </xf>
    <xf numFmtId="0" fontId="45" fillId="0" borderId="0" xfId="0" applyNumberFormat="1" applyFont="1" applyFill="1" applyBorder="1" applyAlignment="1" applyProtection="1">
      <alignment vertical="top"/>
    </xf>
    <xf numFmtId="4" fontId="3" fillId="0" borderId="0" xfId="99" applyNumberFormat="1" applyFont="1" applyFill="1" applyAlignment="1">
      <alignment vertical="top"/>
    </xf>
    <xf numFmtId="164" fontId="3" fillId="0" borderId="0" xfId="0" applyNumberFormat="1" applyFont="1" applyFill="1" applyAlignment="1">
      <alignment horizontal="left" vertical="top"/>
    </xf>
    <xf numFmtId="0" fontId="3" fillId="0" borderId="0" xfId="0" applyNumberFormat="1" applyFont="1" applyFill="1" applyBorder="1" applyAlignment="1" applyProtection="1">
      <alignment horizontal="left" vertical="top" wrapText="1"/>
    </xf>
    <xf numFmtId="1" fontId="3" fillId="0" borderId="0" xfId="0" applyNumberFormat="1" applyFont="1" applyFill="1" applyAlignment="1">
      <alignment horizontal="center" vertical="top"/>
    </xf>
    <xf numFmtId="0" fontId="2" fillId="0" borderId="0" xfId="0" applyFont="1" applyFill="1" applyAlignment="1">
      <alignment vertical="center"/>
    </xf>
    <xf numFmtId="4" fontId="5" fillId="0" borderId="0" xfId="0" applyNumberFormat="1" applyFont="1" applyFill="1" applyAlignment="1">
      <alignment vertical="center"/>
    </xf>
    <xf numFmtId="2" fontId="5" fillId="0" borderId="0" xfId="0" applyNumberFormat="1" applyFont="1" applyFill="1" applyAlignment="1">
      <alignment horizontal="center" vertical="center"/>
    </xf>
    <xf numFmtId="1" fontId="5"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2" fontId="5" fillId="0" borderId="0" xfId="0" applyNumberFormat="1" applyFont="1" applyFill="1" applyAlignment="1">
      <alignment vertical="center" wrapText="1"/>
    </xf>
    <xf numFmtId="1" fontId="5" fillId="0" borderId="0" xfId="0" applyNumberFormat="1" applyFont="1" applyFill="1" applyAlignment="1">
      <alignment vertical="center"/>
    </xf>
    <xf numFmtId="0" fontId="44" fillId="0" borderId="12" xfId="0" applyFont="1" applyFill="1" applyBorder="1"/>
    <xf numFmtId="1" fontId="3" fillId="0" borderId="12" xfId="0" applyNumberFormat="1" applyFont="1" applyFill="1" applyBorder="1"/>
    <xf numFmtId="164" fontId="3" fillId="0" borderId="12" xfId="0" applyNumberFormat="1" applyFont="1" applyFill="1" applyBorder="1" applyAlignment="1"/>
    <xf numFmtId="2" fontId="3" fillId="0" borderId="12" xfId="0" applyNumberFormat="1" applyFont="1" applyFill="1" applyBorder="1" applyAlignment="1">
      <alignment wrapText="1"/>
    </xf>
    <xf numFmtId="0" fontId="41" fillId="0" borderId="12" xfId="0" applyFont="1" applyBorder="1"/>
    <xf numFmtId="1" fontId="41" fillId="0" borderId="12" xfId="0" applyNumberFormat="1" applyFont="1" applyBorder="1"/>
    <xf numFmtId="2" fontId="41" fillId="0" borderId="12" xfId="0" applyNumberFormat="1" applyFont="1" applyBorder="1"/>
    <xf numFmtId="164" fontId="41" fillId="0" borderId="12" xfId="0" applyNumberFormat="1" applyFont="1" applyBorder="1" applyAlignment="1">
      <alignment horizontal="center"/>
    </xf>
    <xf numFmtId="1" fontId="41" fillId="0" borderId="0" xfId="0" applyNumberFormat="1" applyFont="1" applyBorder="1"/>
    <xf numFmtId="2" fontId="41" fillId="0" borderId="0" xfId="0" applyNumberFormat="1" applyFont="1" applyBorder="1"/>
    <xf numFmtId="164" fontId="41" fillId="0" borderId="0" xfId="0" applyNumberFormat="1" applyFont="1" applyBorder="1" applyAlignment="1">
      <alignment horizontal="center"/>
    </xf>
    <xf numFmtId="0" fontId="1" fillId="0" borderId="0" xfId="0" applyNumberFormat="1" applyFont="1" applyFill="1" applyBorder="1" applyAlignment="1" applyProtection="1">
      <alignment vertical="top"/>
    </xf>
    <xf numFmtId="1" fontId="3" fillId="0" borderId="0" xfId="0" applyNumberFormat="1" applyFont="1" applyFill="1" applyBorder="1" applyAlignment="1" applyProtection="1">
      <alignment horizontal="center" vertical="top"/>
    </xf>
    <xf numFmtId="164" fontId="3" fillId="0" borderId="0" xfId="0" applyNumberFormat="1" applyFont="1" applyFill="1" applyBorder="1" applyAlignment="1" applyProtection="1">
      <alignment horizontal="center" vertical="top"/>
    </xf>
    <xf numFmtId="0" fontId="1" fillId="0" borderId="0" xfId="0" applyNumberFormat="1" applyFont="1" applyFill="1" applyBorder="1" applyAlignment="1" applyProtection="1">
      <alignment vertical="top" wrapText="1"/>
    </xf>
    <xf numFmtId="0" fontId="47" fillId="0" borderId="0" xfId="0" applyNumberFormat="1" applyFont="1" applyFill="1" applyBorder="1" applyAlignment="1" applyProtection="1">
      <alignment vertical="top"/>
    </xf>
    <xf numFmtId="1" fontId="47" fillId="0" borderId="11" xfId="0" applyNumberFormat="1" applyFont="1" applyBorder="1" applyAlignment="1">
      <alignment horizontal="right" indent="1"/>
    </xf>
    <xf numFmtId="2" fontId="47" fillId="0" borderId="11" xfId="0" applyNumberFormat="1" applyFont="1" applyBorder="1" applyAlignment="1">
      <alignment horizontal="center"/>
    </xf>
    <xf numFmtId="1" fontId="47" fillId="0" borderId="11" xfId="0" applyNumberFormat="1" applyFont="1" applyBorder="1" applyAlignment="1">
      <alignment horizontal="center"/>
    </xf>
    <xf numFmtId="1" fontId="47" fillId="0" borderId="11" xfId="0" applyNumberFormat="1" applyFont="1" applyFill="1" applyBorder="1" applyAlignment="1">
      <alignment horizontal="center" vertical="top"/>
    </xf>
    <xf numFmtId="1" fontId="47" fillId="0" borderId="11" xfId="0" applyNumberFormat="1" applyFont="1" applyFill="1" applyBorder="1" applyAlignment="1">
      <alignment horizontal="left" vertical="top" indent="3"/>
    </xf>
    <xf numFmtId="1" fontId="47" fillId="0" borderId="0" xfId="0" applyNumberFormat="1" applyFont="1" applyAlignment="1">
      <alignment horizontal="left"/>
    </xf>
    <xf numFmtId="164" fontId="47" fillId="0" borderId="0" xfId="0" applyNumberFormat="1" applyFont="1" applyAlignment="1">
      <alignment horizontal="left"/>
    </xf>
    <xf numFmtId="1" fontId="47" fillId="0" borderId="0" xfId="0" applyNumberFormat="1" applyFont="1" applyFill="1" applyAlignment="1">
      <alignment horizontal="left" vertical="top"/>
    </xf>
    <xf numFmtId="0" fontId="40" fillId="0" borderId="0" xfId="0" applyFont="1"/>
    <xf numFmtId="2" fontId="40" fillId="0" borderId="0" xfId="0" applyNumberFormat="1" applyFont="1"/>
    <xf numFmtId="164" fontId="40" fillId="0" borderId="0" xfId="0" applyNumberFormat="1" applyFont="1" applyAlignment="1">
      <alignment horizontal="center"/>
    </xf>
    <xf numFmtId="2" fontId="40" fillId="0" borderId="0" xfId="0" applyNumberFormat="1" applyFont="1" applyAlignment="1">
      <alignment wrapText="1"/>
    </xf>
    <xf numFmtId="1" fontId="4" fillId="0" borderId="0" xfId="0" applyNumberFormat="1" applyFont="1" applyFill="1" applyAlignment="1">
      <alignment vertical="top"/>
    </xf>
    <xf numFmtId="49" fontId="5" fillId="0" borderId="0" xfId="0" applyNumberFormat="1" applyFont="1" applyFill="1" applyAlignment="1">
      <alignment horizontal="center" vertical="center"/>
    </xf>
    <xf numFmtId="2" fontId="5" fillId="0" borderId="0" xfId="0" applyNumberFormat="1" applyFont="1" applyFill="1" applyAlignment="1">
      <alignment vertical="center"/>
    </xf>
    <xf numFmtId="0" fontId="2" fillId="0" borderId="0" xfId="47"/>
    <xf numFmtId="0" fontId="4" fillId="0" borderId="0" xfId="103" applyFill="1"/>
    <xf numFmtId="0" fontId="26" fillId="0" borderId="0" xfId="103" applyFont="1" applyFill="1"/>
    <xf numFmtId="0" fontId="51" fillId="0" borderId="0" xfId="76" applyFont="1" applyFill="1"/>
    <xf numFmtId="4" fontId="52" fillId="0" borderId="0" xfId="76" applyNumberFormat="1" applyFont="1" applyFill="1" applyBorder="1" applyAlignment="1">
      <alignment vertical="center"/>
    </xf>
    <xf numFmtId="2" fontId="34" fillId="0" borderId="0" xfId="76" applyNumberFormat="1" applyFont="1" applyFill="1" applyBorder="1" applyAlignment="1">
      <alignment vertical="center"/>
    </xf>
    <xf numFmtId="1" fontId="52" fillId="0" borderId="0" xfId="76" applyNumberFormat="1" applyFont="1" applyFill="1" applyBorder="1" applyAlignment="1">
      <alignment vertical="center"/>
    </xf>
    <xf numFmtId="1" fontId="43" fillId="0" borderId="0" xfId="76" applyNumberFormat="1" applyFont="1" applyFill="1" applyBorder="1" applyAlignment="1">
      <alignment vertical="center"/>
    </xf>
    <xf numFmtId="1" fontId="51" fillId="0" borderId="0" xfId="76" applyNumberFormat="1" applyFont="1" applyFill="1" applyAlignment="1">
      <alignment horizontal="left"/>
    </xf>
    <xf numFmtId="0" fontId="1" fillId="0" borderId="0" xfId="103" applyFont="1" applyFill="1" applyBorder="1"/>
    <xf numFmtId="4" fontId="5" fillId="0" borderId="12" xfId="103" applyNumberFormat="1" applyFont="1" applyFill="1" applyBorder="1"/>
    <xf numFmtId="1" fontId="5" fillId="0" borderId="12" xfId="103" applyNumberFormat="1" applyFont="1" applyFill="1" applyBorder="1"/>
    <xf numFmtId="1" fontId="5" fillId="0" borderId="12" xfId="103" applyNumberFormat="1" applyFont="1" applyFill="1" applyBorder="1" applyAlignment="1"/>
    <xf numFmtId="1" fontId="43" fillId="0" borderId="12" xfId="103" applyNumberFormat="1" applyFont="1" applyFill="1" applyBorder="1"/>
    <xf numFmtId="1" fontId="37" fillId="0" borderId="12" xfId="103" applyNumberFormat="1" applyFont="1" applyFill="1" applyBorder="1"/>
    <xf numFmtId="4" fontId="1" fillId="0" borderId="0" xfId="103" applyNumberFormat="1" applyFont="1" applyFill="1" applyBorder="1" applyAlignment="1">
      <alignment vertical="center"/>
    </xf>
    <xf numFmtId="1" fontId="26" fillId="0" borderId="0" xfId="103" applyNumberFormat="1" applyFont="1" applyFill="1" applyBorder="1" applyAlignment="1">
      <alignment vertical="center"/>
    </xf>
    <xf numFmtId="1" fontId="4" fillId="0" borderId="0" xfId="103" applyNumberFormat="1" applyFont="1" applyFill="1" applyBorder="1" applyAlignment="1">
      <alignment vertical="center"/>
    </xf>
    <xf numFmtId="4" fontId="5" fillId="0" borderId="0" xfId="103" applyNumberFormat="1" applyFont="1" applyFill="1" applyBorder="1"/>
    <xf numFmtId="2" fontId="5" fillId="0" borderId="0" xfId="103" applyNumberFormat="1" applyFont="1" applyFill="1" applyBorder="1"/>
    <xf numFmtId="1" fontId="5" fillId="0" borderId="0" xfId="103" applyNumberFormat="1" applyFont="1" applyFill="1" applyBorder="1"/>
    <xf numFmtId="1" fontId="5" fillId="0" borderId="0" xfId="103" applyNumberFormat="1" applyFont="1" applyFill="1" applyBorder="1" applyAlignment="1"/>
    <xf numFmtId="1" fontId="1" fillId="0" borderId="0" xfId="103" applyNumberFormat="1" applyFont="1" applyFill="1" applyBorder="1"/>
    <xf numFmtId="1" fontId="26" fillId="0" borderId="0" xfId="103" applyNumberFormat="1" applyFont="1" applyFill="1" applyBorder="1"/>
    <xf numFmtId="1" fontId="4" fillId="0" borderId="0" xfId="103" applyNumberFormat="1" applyFont="1" applyFill="1" applyBorder="1"/>
    <xf numFmtId="1" fontId="1" fillId="0" borderId="12" xfId="103" applyNumberFormat="1" applyFont="1" applyFill="1" applyBorder="1"/>
    <xf numFmtId="4" fontId="1" fillId="0" borderId="0" xfId="103" applyNumberFormat="1" applyFont="1" applyFill="1" applyBorder="1" applyAlignment="1">
      <alignment vertical="top"/>
    </xf>
    <xf numFmtId="0" fontId="26" fillId="0" borderId="0" xfId="103" applyFont="1" applyFill="1" applyBorder="1" applyAlignment="1" applyProtection="1">
      <alignment horizontal="center" vertical="top" wrapText="1"/>
      <protection locked="0"/>
    </xf>
    <xf numFmtId="4" fontId="26" fillId="0" borderId="0" xfId="103" applyNumberFormat="1" applyFont="1" applyFill="1" applyBorder="1" applyAlignment="1" applyProtection="1">
      <alignment vertical="top" wrapText="1"/>
      <protection locked="0"/>
    </xf>
    <xf numFmtId="0" fontId="26" fillId="0" borderId="0" xfId="103" applyFont="1" applyFill="1" applyBorder="1" applyAlignment="1" applyProtection="1">
      <alignment horizontal="left" vertical="top" wrapText="1"/>
      <protection locked="0"/>
    </xf>
    <xf numFmtId="49" fontId="26" fillId="0" borderId="0" xfId="103" applyNumberFormat="1" applyFont="1" applyFill="1" applyBorder="1" applyAlignment="1">
      <alignment vertical="top"/>
    </xf>
    <xf numFmtId="0" fontId="4" fillId="0" borderId="0" xfId="103" applyFont="1" applyFill="1" applyBorder="1" applyAlignment="1" applyProtection="1">
      <alignment horizontal="center" vertical="top" wrapText="1"/>
      <protection locked="0"/>
    </xf>
    <xf numFmtId="4" fontId="4" fillId="0" borderId="0" xfId="103" applyNumberFormat="1" applyFont="1" applyFill="1" applyBorder="1" applyAlignment="1" applyProtection="1">
      <alignment vertical="top" wrapText="1"/>
      <protection locked="0"/>
    </xf>
    <xf numFmtId="0" fontId="4" fillId="0" borderId="0" xfId="103" applyFont="1" applyFill="1" applyBorder="1" applyAlignment="1" applyProtection="1">
      <alignment horizontal="left" vertical="top" wrapText="1"/>
      <protection locked="0"/>
    </xf>
    <xf numFmtId="49" fontId="4" fillId="0" borderId="0" xfId="103" applyNumberFormat="1" applyFont="1" applyFill="1" applyBorder="1" applyAlignment="1">
      <alignment vertical="top"/>
    </xf>
    <xf numFmtId="0" fontId="26" fillId="0" borderId="0" xfId="104" applyFont="1" applyFill="1" applyBorder="1" applyAlignment="1" applyProtection="1">
      <alignment horizontal="left" vertical="top" wrapText="1"/>
      <protection locked="0"/>
    </xf>
    <xf numFmtId="0" fontId="4" fillId="0" borderId="0" xfId="104" applyFont="1" applyFill="1" applyBorder="1" applyAlignment="1" applyProtection="1">
      <alignment horizontal="left" vertical="top" wrapText="1"/>
      <protection locked="0"/>
    </xf>
    <xf numFmtId="1" fontId="4" fillId="0" borderId="0" xfId="103" applyNumberFormat="1" applyFont="1" applyFill="1" applyBorder="1" applyAlignment="1">
      <alignment horizontal="center" vertical="top"/>
    </xf>
    <xf numFmtId="4" fontId="5" fillId="0" borderId="0" xfId="103" applyNumberFormat="1" applyFont="1" applyFill="1" applyBorder="1" applyAlignment="1">
      <alignment vertical="center"/>
    </xf>
    <xf numFmtId="4" fontId="26" fillId="0" borderId="0" xfId="103" applyNumberFormat="1" applyFont="1" applyFill="1" applyBorder="1" applyAlignment="1">
      <alignment vertical="center"/>
    </xf>
    <xf numFmtId="0" fontId="4" fillId="0" borderId="0" xfId="103" applyFont="1" applyFill="1" applyBorder="1" applyAlignment="1">
      <alignment horizontal="center" vertical="center"/>
    </xf>
    <xf numFmtId="4" fontId="4" fillId="0" borderId="0" xfId="103" applyNumberFormat="1" applyFont="1" applyFill="1" applyBorder="1" applyAlignment="1">
      <alignment vertical="center"/>
    </xf>
    <xf numFmtId="0" fontId="43" fillId="0" borderId="0" xfId="103" applyFont="1" applyFill="1" applyBorder="1" applyAlignment="1">
      <alignment horizontal="left" vertical="center"/>
    </xf>
    <xf numFmtId="0" fontId="37" fillId="0" borderId="0" xfId="103" applyFont="1" applyFill="1" applyBorder="1" applyAlignment="1">
      <alignment horizontal="left" vertical="center"/>
    </xf>
    <xf numFmtId="49" fontId="37" fillId="0" borderId="0" xfId="103" applyNumberFormat="1" applyFont="1" applyFill="1" applyBorder="1" applyAlignment="1">
      <alignment horizontal="left" vertical="center"/>
    </xf>
    <xf numFmtId="4" fontId="1" fillId="0" borderId="12" xfId="103" applyNumberFormat="1" applyFont="1" applyFill="1" applyBorder="1" applyAlignment="1">
      <alignment vertical="top"/>
    </xf>
    <xf numFmtId="0" fontId="4" fillId="0" borderId="12" xfId="103" applyFont="1" applyFill="1" applyBorder="1" applyAlignment="1" applyProtection="1">
      <alignment horizontal="center" vertical="top" wrapText="1"/>
      <protection locked="0"/>
    </xf>
    <xf numFmtId="4" fontId="4" fillId="0" borderId="12" xfId="103" applyNumberFormat="1" applyFont="1" applyFill="1" applyBorder="1" applyAlignment="1" applyProtection="1">
      <alignment vertical="top" wrapText="1"/>
      <protection locked="0"/>
    </xf>
    <xf numFmtId="0" fontId="26" fillId="0" borderId="12" xfId="103" applyFont="1" applyFill="1" applyBorder="1" applyAlignment="1" applyProtection="1">
      <alignment horizontal="left" vertical="top" wrapText="1"/>
      <protection locked="0"/>
    </xf>
    <xf numFmtId="0" fontId="4" fillId="0" borderId="12" xfId="103" applyFont="1" applyFill="1" applyBorder="1" applyAlignment="1" applyProtection="1">
      <alignment horizontal="left" vertical="top" wrapText="1"/>
      <protection locked="0"/>
    </xf>
    <xf numFmtId="49" fontId="4" fillId="0" borderId="12" xfId="103" applyNumberFormat="1" applyFont="1" applyFill="1" applyBorder="1" applyAlignment="1">
      <alignment vertical="top"/>
    </xf>
    <xf numFmtId="0" fontId="26" fillId="0" borderId="12" xfId="103" applyFont="1" applyFill="1" applyBorder="1" applyAlignment="1" applyProtection="1">
      <alignment horizontal="center" vertical="top" wrapText="1"/>
      <protection locked="0"/>
    </xf>
    <xf numFmtId="4" fontId="26" fillId="0" borderId="12" xfId="103" applyNumberFormat="1" applyFont="1" applyFill="1" applyBorder="1" applyAlignment="1" applyProtection="1">
      <alignment vertical="top" wrapText="1"/>
      <protection locked="0"/>
    </xf>
    <xf numFmtId="49" fontId="26" fillId="0" borderId="12" xfId="103" applyNumberFormat="1" applyFont="1" applyFill="1" applyBorder="1" applyAlignment="1">
      <alignment vertical="top"/>
    </xf>
    <xf numFmtId="4" fontId="4" fillId="0" borderId="0" xfId="103" applyNumberFormat="1" applyFill="1" applyBorder="1"/>
    <xf numFmtId="0" fontId="4" fillId="0" borderId="0" xfId="103" applyFill="1" applyBorder="1" applyAlignment="1">
      <alignment horizontal="center"/>
    </xf>
    <xf numFmtId="4" fontId="4" fillId="0" borderId="0" xfId="103" applyNumberFormat="1" applyFill="1" applyBorder="1" applyAlignment="1"/>
    <xf numFmtId="0" fontId="26" fillId="0" borderId="0" xfId="103" applyFont="1" applyFill="1" applyBorder="1"/>
    <xf numFmtId="0" fontId="4" fillId="0" borderId="0" xfId="103" applyFill="1" applyBorder="1"/>
    <xf numFmtId="0" fontId="4" fillId="0" borderId="0" xfId="103" applyFill="1" applyBorder="1" applyAlignment="1"/>
    <xf numFmtId="0" fontId="53" fillId="0" borderId="0" xfId="105" applyFont="1" applyFill="1"/>
    <xf numFmtId="0" fontId="32" fillId="0" borderId="0" xfId="103" applyFont="1" applyFill="1"/>
    <xf numFmtId="1" fontId="33" fillId="0" borderId="0" xfId="103" applyNumberFormat="1" applyFont="1" applyFill="1" applyBorder="1" applyAlignment="1">
      <alignment horizontal="center" vertical="center"/>
    </xf>
    <xf numFmtId="1" fontId="33" fillId="0" borderId="0" xfId="103" applyNumberFormat="1" applyFont="1" applyFill="1" applyBorder="1" applyAlignment="1">
      <alignment horizontal="center"/>
    </xf>
    <xf numFmtId="4" fontId="33" fillId="0" borderId="0" xfId="103" applyNumberFormat="1" applyFont="1" applyFill="1" applyBorder="1" applyAlignment="1">
      <alignment vertical="center"/>
    </xf>
    <xf numFmtId="1" fontId="26" fillId="0" borderId="0" xfId="103" applyNumberFormat="1" applyFont="1" applyFill="1" applyBorder="1" applyAlignment="1">
      <alignment horizontal="left" vertical="center"/>
    </xf>
    <xf numFmtId="1" fontId="33" fillId="0" borderId="0" xfId="103" applyNumberFormat="1" applyFont="1" applyFill="1" applyBorder="1" applyAlignment="1">
      <alignment horizontal="left" vertical="center"/>
    </xf>
    <xf numFmtId="1" fontId="33" fillId="0" borderId="0" xfId="103" applyNumberFormat="1" applyFont="1" applyFill="1" applyBorder="1" applyAlignment="1">
      <alignment vertical="center"/>
    </xf>
    <xf numFmtId="0" fontId="33" fillId="0" borderId="0" xfId="105" applyFill="1"/>
    <xf numFmtId="1" fontId="33" fillId="0" borderId="17" xfId="103" applyNumberFormat="1" applyFont="1" applyFill="1" applyBorder="1" applyAlignment="1">
      <alignment horizontal="center"/>
    </xf>
    <xf numFmtId="1" fontId="32" fillId="0" borderId="0" xfId="103" applyNumberFormat="1" applyFont="1" applyFill="1" applyAlignment="1">
      <alignment horizontal="left"/>
    </xf>
    <xf numFmtId="1" fontId="32" fillId="0" borderId="0" xfId="103" applyNumberFormat="1" applyFont="1" applyFill="1" applyAlignment="1">
      <alignment horizontal="center"/>
    </xf>
    <xf numFmtId="4" fontId="32" fillId="0" borderId="0" xfId="103" applyNumberFormat="1" applyFont="1" applyFill="1" applyAlignment="1"/>
    <xf numFmtId="1" fontId="26" fillId="0" borderId="0" xfId="103" applyNumberFormat="1" applyFont="1" applyFill="1" applyAlignment="1">
      <alignment horizontal="left"/>
    </xf>
    <xf numFmtId="1" fontId="32" fillId="0" borderId="0" xfId="103" applyNumberFormat="1" applyFont="1" applyFill="1" applyAlignment="1"/>
    <xf numFmtId="0" fontId="1" fillId="0" borderId="0" xfId="81" applyNumberFormat="1" applyFont="1" applyFill="1" applyBorder="1" applyAlignment="1" applyProtection="1">
      <alignment vertical="top"/>
    </xf>
    <xf numFmtId="0" fontId="1" fillId="0" borderId="0" xfId="81" applyNumberFormat="1" applyFont="1" applyFill="1" applyBorder="1" applyAlignment="1" applyProtection="1">
      <alignment horizontal="center" vertical="top"/>
    </xf>
    <xf numFmtId="0" fontId="1" fillId="0" borderId="0" xfId="81" applyNumberFormat="1" applyFont="1" applyFill="1" applyBorder="1" applyAlignment="1" applyProtection="1">
      <alignment horizontal="right" vertical="top"/>
    </xf>
    <xf numFmtId="167" fontId="1" fillId="0" borderId="0" xfId="81" applyNumberFormat="1" applyFont="1" applyFill="1" applyBorder="1" applyAlignment="1" applyProtection="1">
      <alignment horizontal="right" vertical="top"/>
    </xf>
    <xf numFmtId="0" fontId="1" fillId="0" borderId="0" xfId="81" applyNumberFormat="1" applyFont="1" applyFill="1" applyBorder="1" applyAlignment="1" applyProtection="1">
      <alignment vertical="top" wrapText="1"/>
    </xf>
    <xf numFmtId="0" fontId="1" fillId="0" borderId="0" xfId="81" applyNumberFormat="1" applyFont="1" applyFill="1" applyBorder="1" applyAlignment="1" applyProtection="1">
      <alignment horizontal="left" vertical="top"/>
    </xf>
    <xf numFmtId="0" fontId="1" fillId="0" borderId="0" xfId="82" applyNumberFormat="1" applyFont="1" applyFill="1" applyBorder="1" applyAlignment="1" applyProtection="1">
      <alignment vertical="top"/>
    </xf>
    <xf numFmtId="0" fontId="1" fillId="0" borderId="0" xfId="82" applyNumberFormat="1" applyFont="1" applyFill="1" applyBorder="1" applyAlignment="1" applyProtection="1">
      <alignment horizontal="center" vertical="top"/>
    </xf>
    <xf numFmtId="0" fontId="1" fillId="0" borderId="0" xfId="82" applyNumberFormat="1" applyFont="1" applyFill="1" applyBorder="1" applyAlignment="1" applyProtection="1">
      <alignment horizontal="right" vertical="top"/>
    </xf>
    <xf numFmtId="167" fontId="1" fillId="0" borderId="0" xfId="82" applyNumberFormat="1" applyFont="1" applyFill="1" applyBorder="1" applyAlignment="1" applyProtection="1">
      <alignment horizontal="right" vertical="top"/>
    </xf>
    <xf numFmtId="0" fontId="1" fillId="0" borderId="0" xfId="82" applyNumberFormat="1" applyFont="1" applyFill="1" applyBorder="1" applyAlignment="1" applyProtection="1">
      <alignment vertical="top" wrapText="1"/>
    </xf>
    <xf numFmtId="0" fontId="1" fillId="0" borderId="0" xfId="82" applyNumberFormat="1" applyFont="1" applyFill="1" applyBorder="1" applyAlignment="1" applyProtection="1">
      <alignment horizontal="left" vertical="top"/>
    </xf>
    <xf numFmtId="164" fontId="3" fillId="0" borderId="0" xfId="82" applyNumberFormat="1" applyFont="1" applyFill="1" applyBorder="1" applyAlignment="1"/>
    <xf numFmtId="1" fontId="3" fillId="0" borderId="0" xfId="82" applyNumberFormat="1" applyFont="1" applyFill="1" applyBorder="1" applyAlignment="1"/>
    <xf numFmtId="167" fontId="3" fillId="0" borderId="0" xfId="82" applyNumberFormat="1" applyFont="1" applyFill="1" applyBorder="1" applyAlignment="1"/>
    <xf numFmtId="2" fontId="3" fillId="0" borderId="0" xfId="82" applyNumberFormat="1" applyFont="1" applyFill="1" applyBorder="1" applyAlignment="1">
      <alignment wrapText="1"/>
    </xf>
    <xf numFmtId="164" fontId="3" fillId="0" borderId="0" xfId="81" applyNumberFormat="1" applyFont="1" applyFill="1" applyBorder="1" applyAlignment="1"/>
    <xf numFmtId="1" fontId="3" fillId="0" borderId="0" xfId="81" applyNumberFormat="1" applyFont="1" applyFill="1" applyBorder="1" applyAlignment="1"/>
    <xf numFmtId="167" fontId="3" fillId="0" borderId="0" xfId="81" applyNumberFormat="1" applyFont="1" applyFill="1" applyBorder="1" applyAlignment="1"/>
    <xf numFmtId="2" fontId="3" fillId="0" borderId="0" xfId="81" applyNumberFormat="1" applyFont="1" applyFill="1" applyBorder="1" applyAlignment="1">
      <alignment wrapText="1"/>
    </xf>
    <xf numFmtId="0" fontId="2" fillId="0" borderId="0" xfId="81" applyFont="1" applyFill="1" applyAlignment="1">
      <alignment vertical="center"/>
    </xf>
    <xf numFmtId="168" fontId="5" fillId="0" borderId="0" xfId="81" applyNumberFormat="1" applyFont="1" applyFill="1" applyAlignment="1">
      <alignment vertical="center"/>
    </xf>
    <xf numFmtId="4" fontId="5" fillId="0" borderId="0" xfId="81" applyNumberFormat="1" applyFont="1" applyFill="1" applyAlignment="1">
      <alignment vertical="center"/>
    </xf>
    <xf numFmtId="2" fontId="5" fillId="0" borderId="0" xfId="81" applyNumberFormat="1" applyFont="1" applyFill="1" applyAlignment="1">
      <alignment horizontal="center" vertical="center"/>
    </xf>
    <xf numFmtId="164" fontId="5" fillId="0" borderId="0" xfId="81" applyNumberFormat="1" applyFont="1" applyFill="1" applyAlignment="1">
      <alignment horizontal="center" vertical="center"/>
    </xf>
    <xf numFmtId="1" fontId="5" fillId="0" borderId="0" xfId="81" applyNumberFormat="1" applyFont="1" applyFill="1" applyAlignment="1">
      <alignment horizontal="center" vertical="center"/>
    </xf>
    <xf numFmtId="164" fontId="5" fillId="0" borderId="0" xfId="81" applyNumberFormat="1" applyFont="1" applyFill="1" applyAlignment="1">
      <alignment horizontal="left" vertical="center"/>
    </xf>
    <xf numFmtId="2" fontId="5" fillId="0" borderId="0" xfId="81" applyNumberFormat="1" applyFont="1" applyFill="1" applyAlignment="1">
      <alignment vertical="center" wrapText="1"/>
    </xf>
    <xf numFmtId="1" fontId="5" fillId="0" borderId="0" xfId="81" applyNumberFormat="1" applyFont="1" applyFill="1" applyAlignment="1">
      <alignment vertical="center"/>
    </xf>
    <xf numFmtId="49" fontId="5" fillId="0" borderId="0" xfId="81" applyNumberFormat="1" applyFont="1" applyFill="1" applyAlignment="1">
      <alignment horizontal="center" vertical="center"/>
    </xf>
    <xf numFmtId="4" fontId="26" fillId="0" borderId="0" xfId="81" applyNumberFormat="1" applyFont="1" applyFill="1" applyBorder="1" applyAlignment="1">
      <alignment vertical="center"/>
    </xf>
    <xf numFmtId="4" fontId="1" fillId="0" borderId="0" xfId="81" applyNumberFormat="1" applyFont="1" applyFill="1" applyBorder="1" applyAlignment="1">
      <alignment horizontal="center" vertical="center"/>
    </xf>
    <xf numFmtId="164" fontId="3" fillId="0" borderId="0" xfId="81" applyNumberFormat="1" applyFont="1" applyFill="1" applyBorder="1" applyAlignment="1">
      <alignment horizontal="left" vertical="top"/>
    </xf>
    <xf numFmtId="167" fontId="3" fillId="0" borderId="0" xfId="81" applyNumberFormat="1" applyFont="1" applyFill="1" applyBorder="1" applyAlignment="1">
      <alignment horizontal="left" vertical="top"/>
    </xf>
    <xf numFmtId="0" fontId="3" fillId="0" borderId="0" xfId="81" applyNumberFormat="1" applyFont="1" applyFill="1" applyBorder="1" applyAlignment="1" applyProtection="1">
      <alignment horizontal="left" vertical="top" wrapText="1"/>
    </xf>
    <xf numFmtId="1" fontId="3" fillId="0" borderId="0" xfId="81" applyNumberFormat="1" applyFont="1" applyFill="1" applyBorder="1" applyAlignment="1">
      <alignment horizontal="center" vertical="top"/>
    </xf>
    <xf numFmtId="49" fontId="3" fillId="0" borderId="0" xfId="81" applyNumberFormat="1" applyFont="1" applyFill="1" applyBorder="1" applyAlignment="1">
      <alignment vertical="top"/>
    </xf>
    <xf numFmtId="164" fontId="3" fillId="0" borderId="12" xfId="81" applyNumberFormat="1" applyFont="1" applyFill="1" applyBorder="1" applyAlignment="1"/>
    <xf numFmtId="1" fontId="3" fillId="0" borderId="12" xfId="81" applyNumberFormat="1" applyFont="1" applyFill="1" applyBorder="1" applyAlignment="1"/>
    <xf numFmtId="167" fontId="3" fillId="0" borderId="12" xfId="81" applyNumberFormat="1" applyFont="1" applyFill="1" applyBorder="1" applyAlignment="1"/>
    <xf numFmtId="2" fontId="3" fillId="0" borderId="12" xfId="81" applyNumberFormat="1" applyFont="1" applyFill="1" applyBorder="1" applyAlignment="1">
      <alignment wrapText="1"/>
    </xf>
    <xf numFmtId="164" fontId="57" fillId="0" borderId="0" xfId="81" applyNumberFormat="1" applyFont="1" applyFill="1" applyBorder="1" applyAlignment="1">
      <alignment horizontal="left" vertical="top"/>
    </xf>
    <xf numFmtId="167" fontId="57" fillId="0" borderId="0" xfId="81" applyNumberFormat="1" applyFont="1" applyFill="1" applyBorder="1" applyAlignment="1">
      <alignment horizontal="left" vertical="top"/>
    </xf>
    <xf numFmtId="0" fontId="57" fillId="0" borderId="0" xfId="81" applyNumberFormat="1" applyFont="1" applyFill="1" applyBorder="1" applyAlignment="1" applyProtection="1">
      <alignment horizontal="left" vertical="top"/>
    </xf>
    <xf numFmtId="1" fontId="57" fillId="0" borderId="0" xfId="81" applyNumberFormat="1" applyFont="1" applyFill="1" applyBorder="1" applyAlignment="1">
      <alignment horizontal="center" vertical="top"/>
    </xf>
    <xf numFmtId="0" fontId="57" fillId="0" borderId="0" xfId="81" applyNumberFormat="1" applyFont="1" applyFill="1" applyBorder="1" applyAlignment="1" applyProtection="1">
      <alignment horizontal="left" vertical="top" wrapText="1"/>
    </xf>
    <xf numFmtId="49" fontId="57" fillId="0" borderId="0" xfId="81" applyNumberFormat="1" applyFont="1" applyFill="1" applyBorder="1" applyAlignment="1">
      <alignment vertical="top"/>
    </xf>
    <xf numFmtId="2" fontId="57" fillId="0" borderId="0" xfId="81" applyNumberFormat="1" applyFont="1" applyFill="1" applyBorder="1" applyAlignment="1">
      <alignment horizontal="left" vertical="top"/>
    </xf>
    <xf numFmtId="169" fontId="57" fillId="0" borderId="0" xfId="81" applyNumberFormat="1" applyFont="1" applyFill="1" applyBorder="1" applyAlignment="1">
      <alignment horizontal="left" vertical="top"/>
    </xf>
    <xf numFmtId="164" fontId="5" fillId="0" borderId="0" xfId="81" applyNumberFormat="1" applyFont="1" applyFill="1" applyAlignment="1">
      <alignment horizontal="left" vertical="center" wrapText="1"/>
    </xf>
    <xf numFmtId="0" fontId="61" fillId="0" borderId="0" xfId="81" applyNumberFormat="1" applyFont="1" applyFill="1" applyBorder="1" applyAlignment="1" applyProtection="1">
      <alignment horizontal="left" vertical="top"/>
    </xf>
    <xf numFmtId="1" fontId="62" fillId="0" borderId="12" xfId="81" applyNumberFormat="1" applyFont="1" applyFill="1" applyBorder="1" applyAlignment="1"/>
    <xf numFmtId="1" fontId="62" fillId="0" borderId="0" xfId="81" applyNumberFormat="1" applyFont="1" applyFill="1" applyBorder="1" applyAlignment="1"/>
    <xf numFmtId="164" fontId="62" fillId="0" borderId="0" xfId="81" applyNumberFormat="1" applyFont="1" applyFill="1" applyBorder="1" applyAlignment="1">
      <alignment horizontal="center"/>
    </xf>
    <xf numFmtId="167" fontId="62" fillId="0" borderId="0" xfId="81" applyNumberFormat="1" applyFont="1" applyFill="1" applyBorder="1" applyAlignment="1">
      <alignment horizontal="center"/>
    </xf>
    <xf numFmtId="0" fontId="3" fillId="0" borderId="0" xfId="81" applyNumberFormat="1" applyFont="1" applyFill="1" applyBorder="1" applyAlignment="1" applyProtection="1">
      <alignment vertical="top"/>
    </xf>
    <xf numFmtId="1" fontId="63" fillId="0" borderId="0" xfId="81" applyNumberFormat="1" applyFont="1" applyFill="1" applyBorder="1" applyAlignment="1" applyProtection="1">
      <alignment horizontal="center" vertical="top"/>
    </xf>
    <xf numFmtId="0" fontId="3" fillId="0" borderId="0" xfId="81" applyNumberFormat="1" applyFont="1" applyFill="1" applyBorder="1" applyAlignment="1" applyProtection="1">
      <alignment horizontal="center" vertical="top"/>
    </xf>
    <xf numFmtId="167" fontId="63" fillId="0" borderId="0" xfId="81" applyNumberFormat="1" applyFont="1" applyFill="1" applyBorder="1" applyAlignment="1" applyProtection="1">
      <alignment horizontal="right" vertical="top"/>
    </xf>
    <xf numFmtId="0" fontId="3" fillId="0" borderId="0" xfId="81" applyNumberFormat="1" applyFont="1" applyFill="1" applyBorder="1" applyAlignment="1" applyProtection="1">
      <alignment vertical="top" wrapText="1"/>
    </xf>
    <xf numFmtId="0" fontId="3" fillId="0" borderId="12" xfId="81" applyNumberFormat="1" applyFont="1" applyFill="1" applyBorder="1" applyAlignment="1" applyProtection="1">
      <alignment vertical="top"/>
    </xf>
    <xf numFmtId="2" fontId="47" fillId="0" borderId="11" xfId="82" applyNumberFormat="1" applyFont="1" applyFill="1" applyBorder="1" applyAlignment="1">
      <alignment horizontal="right" vertical="top"/>
    </xf>
    <xf numFmtId="2" fontId="47" fillId="0" borderId="12" xfId="81" applyNumberFormat="1" applyFont="1" applyFill="1" applyBorder="1" applyAlignment="1">
      <alignment horizontal="right" vertical="top"/>
    </xf>
    <xf numFmtId="1" fontId="47" fillId="0" borderId="12" xfId="81" applyNumberFormat="1" applyFont="1" applyFill="1" applyBorder="1" applyAlignment="1">
      <alignment horizontal="center" vertical="top"/>
    </xf>
    <xf numFmtId="167" fontId="47" fillId="0" borderId="12" xfId="81" applyNumberFormat="1" applyFont="1" applyFill="1" applyBorder="1" applyAlignment="1">
      <alignment horizontal="center" vertical="top"/>
    </xf>
    <xf numFmtId="1" fontId="47" fillId="0" borderId="12" xfId="81" applyNumberFormat="1" applyFont="1" applyFill="1" applyBorder="1" applyAlignment="1">
      <alignment horizontal="left" vertical="top"/>
    </xf>
    <xf numFmtId="0" fontId="3" fillId="0" borderId="0" xfId="81" applyNumberFormat="1" applyFont="1" applyFill="1" applyBorder="1" applyAlignment="1" applyProtection="1">
      <alignment horizontal="center" vertical="center"/>
    </xf>
    <xf numFmtId="1" fontId="47" fillId="0" borderId="0" xfId="81" applyNumberFormat="1" applyFont="1" applyFill="1" applyBorder="1" applyAlignment="1">
      <alignment horizontal="center" vertical="center"/>
    </xf>
    <xf numFmtId="167" fontId="47" fillId="0" borderId="0" xfId="81" applyNumberFormat="1" applyFont="1" applyFill="1" applyBorder="1" applyAlignment="1">
      <alignment horizontal="center" vertical="center"/>
    </xf>
    <xf numFmtId="0" fontId="3" fillId="0" borderId="0" xfId="81" applyNumberFormat="1" applyFont="1" applyFill="1" applyBorder="1" applyAlignment="1" applyProtection="1">
      <alignment horizontal="center" vertical="center" wrapText="1"/>
    </xf>
    <xf numFmtId="1" fontId="3" fillId="0" borderId="0" xfId="81" applyNumberFormat="1" applyFont="1" applyFill="1" applyBorder="1" applyAlignment="1" applyProtection="1">
      <alignment vertical="center" wrapText="1"/>
    </xf>
    <xf numFmtId="0" fontId="3" fillId="0" borderId="0" xfId="81" applyNumberFormat="1" applyFont="1" applyFill="1" applyBorder="1" applyAlignment="1" applyProtection="1">
      <alignment horizontal="left" vertical="top"/>
    </xf>
    <xf numFmtId="49" fontId="1" fillId="0" borderId="0" xfId="76" applyNumberFormat="1" applyFont="1" applyFill="1" applyAlignment="1">
      <alignment horizontal="left" vertical="center" wrapText="1"/>
    </xf>
    <xf numFmtId="1" fontId="1" fillId="0" borderId="0" xfId="76" applyNumberFormat="1" applyFont="1" applyFill="1" applyAlignment="1">
      <alignment horizontal="left" vertical="center" wrapText="1"/>
    </xf>
    <xf numFmtId="4" fontId="34" fillId="0" borderId="0" xfId="76" applyNumberFormat="1" applyFont="1" applyFill="1" applyAlignment="1">
      <alignment vertical="center"/>
    </xf>
    <xf numFmtId="0" fontId="34" fillId="0" borderId="0" xfId="76" applyFont="1" applyFill="1" applyAlignment="1">
      <alignment vertical="center"/>
    </xf>
    <xf numFmtId="49" fontId="39" fillId="0" borderId="0" xfId="76" applyNumberFormat="1" applyFont="1" applyFill="1" applyAlignment="1">
      <alignment horizontal="center" vertical="center" wrapText="1"/>
    </xf>
    <xf numFmtId="1" fontId="39" fillId="0" borderId="0" xfId="76" applyNumberFormat="1" applyFont="1" applyFill="1" applyAlignment="1">
      <alignment horizontal="left" vertical="center" wrapText="1"/>
    </xf>
    <xf numFmtId="4" fontId="39" fillId="0" borderId="0" xfId="76" applyNumberFormat="1" applyFont="1" applyFill="1" applyAlignment="1">
      <alignment vertical="center"/>
    </xf>
    <xf numFmtId="0" fontId="39" fillId="0" borderId="0" xfId="76" applyFont="1" applyFill="1" applyAlignment="1">
      <alignment vertical="center"/>
    </xf>
    <xf numFmtId="0" fontId="57" fillId="0" borderId="0" xfId="0" applyNumberFormat="1" applyFont="1" applyFill="1" applyBorder="1" applyAlignment="1" applyProtection="1">
      <alignment horizontal="left" vertical="top"/>
    </xf>
    <xf numFmtId="167" fontId="57" fillId="0" borderId="0" xfId="0" applyNumberFormat="1" applyFont="1" applyFill="1" applyBorder="1" applyAlignment="1">
      <alignment horizontal="left" vertical="top"/>
    </xf>
    <xf numFmtId="164" fontId="57" fillId="0" borderId="0" xfId="0" applyNumberFormat="1" applyFont="1" applyFill="1" applyBorder="1" applyAlignment="1">
      <alignment horizontal="left" vertical="top"/>
    </xf>
    <xf numFmtId="1" fontId="45" fillId="0" borderId="0" xfId="81" applyNumberFormat="1" applyFont="1" applyFill="1" applyBorder="1" applyAlignment="1">
      <alignment vertical="center"/>
    </xf>
    <xf numFmtId="1" fontId="45" fillId="0" borderId="0" xfId="81" applyNumberFormat="1" applyFont="1" applyFill="1" applyBorder="1" applyAlignment="1">
      <alignment vertical="center" wrapText="1"/>
    </xf>
    <xf numFmtId="1" fontId="46" fillId="0" borderId="0" xfId="47" applyNumberFormat="1" applyFont="1" applyFill="1" applyBorder="1" applyAlignment="1"/>
    <xf numFmtId="1" fontId="49" fillId="0" borderId="0" xfId="47" applyNumberFormat="1" applyFont="1" applyFill="1" applyBorder="1" applyAlignment="1"/>
    <xf numFmtId="167" fontId="62" fillId="0" borderId="12" xfId="81" applyNumberFormat="1" applyFont="1" applyFill="1" applyBorder="1" applyAlignment="1">
      <alignment horizontal="center"/>
    </xf>
    <xf numFmtId="164" fontId="62" fillId="0" borderId="12" xfId="81" applyNumberFormat="1" applyFont="1" applyFill="1" applyBorder="1" applyAlignment="1">
      <alignment horizontal="center"/>
    </xf>
    <xf numFmtId="1" fontId="4" fillId="0" borderId="0" xfId="81" applyNumberFormat="1" applyFont="1" applyFill="1" applyBorder="1" applyAlignment="1">
      <alignment horizontal="center" vertical="top"/>
    </xf>
    <xf numFmtId="1" fontId="4" fillId="0" borderId="0" xfId="81" applyNumberFormat="1" applyFont="1" applyFill="1" applyBorder="1" applyAlignment="1">
      <alignment vertical="top"/>
    </xf>
    <xf numFmtId="2" fontId="4" fillId="0" borderId="0" xfId="81" applyNumberFormat="1" applyFont="1" applyFill="1" applyBorder="1" applyAlignment="1">
      <alignment vertical="top"/>
    </xf>
    <xf numFmtId="2" fontId="4" fillId="0" borderId="0" xfId="81" applyNumberFormat="1" applyFill="1" applyBorder="1" applyAlignment="1">
      <alignment vertical="top" wrapText="1"/>
    </xf>
    <xf numFmtId="167" fontId="4" fillId="0" borderId="0" xfId="81" applyNumberFormat="1" applyFont="1" applyFill="1" applyBorder="1" applyAlignment="1">
      <alignment horizontal="center" vertical="top"/>
    </xf>
    <xf numFmtId="164" fontId="4" fillId="0" borderId="0" xfId="81" applyNumberFormat="1" applyFont="1" applyFill="1" applyBorder="1" applyAlignment="1">
      <alignment horizontal="center" vertical="top"/>
    </xf>
    <xf numFmtId="168" fontId="4" fillId="0" borderId="0" xfId="99" applyNumberFormat="1" applyFont="1" applyFill="1" applyBorder="1" applyAlignment="1">
      <alignment vertical="top"/>
    </xf>
    <xf numFmtId="168" fontId="4" fillId="0" borderId="0" xfId="99" applyNumberFormat="1" applyFont="1" applyFill="1" applyAlignment="1">
      <alignment vertical="top"/>
    </xf>
    <xf numFmtId="1" fontId="59" fillId="0" borderId="0" xfId="81" applyNumberFormat="1" applyFont="1" applyFill="1" applyBorder="1" applyAlignment="1">
      <alignment horizontal="center" vertical="top"/>
    </xf>
    <xf numFmtId="1" fontId="59" fillId="0" borderId="0" xfId="81" applyNumberFormat="1" applyFont="1" applyFill="1" applyBorder="1" applyAlignment="1">
      <alignment vertical="top"/>
    </xf>
    <xf numFmtId="2" fontId="59" fillId="0" borderId="0" xfId="81" applyNumberFormat="1" applyFont="1" applyFill="1" applyBorder="1" applyAlignment="1">
      <alignment vertical="top"/>
    </xf>
    <xf numFmtId="2" fontId="59" fillId="0" borderId="0" xfId="81" applyNumberFormat="1" applyFont="1" applyFill="1" applyBorder="1" applyAlignment="1">
      <alignment vertical="top" wrapText="1"/>
    </xf>
    <xf numFmtId="167" fontId="59" fillId="0" borderId="0" xfId="81" applyNumberFormat="1" applyFont="1" applyFill="1" applyBorder="1" applyAlignment="1">
      <alignment horizontal="center" vertical="top"/>
    </xf>
    <xf numFmtId="164" fontId="59" fillId="0" borderId="0" xfId="81" applyNumberFormat="1" applyFont="1" applyFill="1" applyBorder="1" applyAlignment="1">
      <alignment horizontal="center" vertical="top"/>
    </xf>
    <xf numFmtId="4" fontId="59" fillId="0" borderId="0" xfId="99" applyNumberFormat="1" applyFont="1" applyFill="1" applyAlignment="1">
      <alignment vertical="top"/>
    </xf>
    <xf numFmtId="168" fontId="59" fillId="0" borderId="0" xfId="99" applyNumberFormat="1" applyFont="1" applyFill="1" applyBorder="1" applyAlignment="1">
      <alignment vertical="top"/>
    </xf>
    <xf numFmtId="168" fontId="59" fillId="0" borderId="0" xfId="99" applyNumberFormat="1" applyFont="1" applyFill="1" applyAlignment="1">
      <alignment vertical="top"/>
    </xf>
    <xf numFmtId="0" fontId="58" fillId="0" borderId="0" xfId="81" applyNumberFormat="1" applyFont="1" applyFill="1" applyBorder="1" applyAlignment="1" applyProtection="1">
      <alignment vertical="top"/>
    </xf>
    <xf numFmtId="164" fontId="60" fillId="0" borderId="0" xfId="81" applyNumberFormat="1" applyFont="1" applyFill="1" applyBorder="1" applyAlignment="1">
      <alignment horizontal="left" vertical="top"/>
    </xf>
    <xf numFmtId="167" fontId="60" fillId="0" borderId="0" xfId="81" applyNumberFormat="1" applyFont="1" applyFill="1" applyBorder="1" applyAlignment="1">
      <alignment horizontal="left" vertical="top"/>
    </xf>
    <xf numFmtId="164" fontId="4" fillId="0" borderId="0" xfId="81" applyNumberFormat="1" applyFill="1" applyBorder="1" applyAlignment="1">
      <alignment horizontal="center" vertical="top"/>
    </xf>
    <xf numFmtId="1" fontId="5" fillId="0" borderId="12" xfId="81" applyNumberFormat="1" applyFont="1" applyFill="1" applyBorder="1" applyAlignment="1"/>
    <xf numFmtId="2" fontId="5" fillId="0" borderId="12" xfId="81" applyNumberFormat="1" applyFont="1" applyFill="1" applyBorder="1" applyAlignment="1">
      <alignment wrapText="1"/>
    </xf>
    <xf numFmtId="4" fontId="5" fillId="0" borderId="12" xfId="81" applyNumberFormat="1" applyFont="1" applyFill="1" applyBorder="1" applyAlignment="1">
      <alignment horizontal="center"/>
    </xf>
    <xf numFmtId="4" fontId="5" fillId="0" borderId="12" xfId="81" applyNumberFormat="1" applyFont="1" applyFill="1" applyBorder="1" applyAlignment="1"/>
    <xf numFmtId="168" fontId="5" fillId="0" borderId="12" xfId="81" applyNumberFormat="1" applyFont="1" applyFill="1" applyBorder="1" applyAlignment="1"/>
    <xf numFmtId="0" fontId="2" fillId="0" borderId="0" xfId="81" applyFont="1" applyFill="1" applyBorder="1" applyAlignment="1"/>
    <xf numFmtId="1" fontId="1" fillId="0" borderId="0" xfId="81" applyNumberFormat="1" applyFont="1" applyFill="1" applyBorder="1" applyAlignment="1">
      <alignment vertical="center"/>
    </xf>
    <xf numFmtId="10" fontId="1" fillId="0" borderId="0" xfId="81" applyNumberFormat="1" applyFont="1" applyFill="1" applyBorder="1" applyAlignment="1">
      <alignment horizontal="center" vertical="center"/>
    </xf>
    <xf numFmtId="4" fontId="1" fillId="0" borderId="0" xfId="81" applyNumberFormat="1" applyFont="1" applyFill="1" applyBorder="1" applyAlignment="1">
      <alignment vertical="center"/>
    </xf>
    <xf numFmtId="1" fontId="56" fillId="0" borderId="0" xfId="81" applyNumberFormat="1" applyFont="1" applyFill="1" applyAlignment="1"/>
    <xf numFmtId="164" fontId="41" fillId="0" borderId="0" xfId="81" applyNumberFormat="1" applyFont="1" applyFill="1" applyAlignment="1">
      <alignment horizontal="center"/>
    </xf>
    <xf numFmtId="1" fontId="41" fillId="0" borderId="0" xfId="81" applyNumberFormat="1" applyFont="1" applyFill="1" applyAlignment="1"/>
    <xf numFmtId="2" fontId="41" fillId="0" borderId="0" xfId="81" applyNumberFormat="1" applyFont="1" applyFill="1" applyAlignment="1"/>
    <xf numFmtId="0" fontId="41" fillId="0" borderId="0" xfId="81" applyFont="1" applyFill="1" applyAlignment="1"/>
    <xf numFmtId="164" fontId="40" fillId="0" borderId="0" xfId="81" applyNumberFormat="1" applyFont="1" applyFill="1" applyAlignment="1">
      <alignment horizontal="center"/>
    </xf>
    <xf numFmtId="1" fontId="40" fillId="0" borderId="0" xfId="81" applyNumberFormat="1" applyFont="1" applyFill="1" applyAlignment="1"/>
    <xf numFmtId="2" fontId="40" fillId="0" borderId="0" xfId="81" applyNumberFormat="1" applyFont="1" applyFill="1" applyAlignment="1"/>
    <xf numFmtId="0" fontId="40" fillId="0" borderId="0" xfId="81" applyFont="1" applyFill="1" applyAlignment="1"/>
    <xf numFmtId="1" fontId="55" fillId="0" borderId="0" xfId="81" applyNumberFormat="1" applyFont="1" applyFill="1" applyAlignment="1"/>
    <xf numFmtId="1" fontId="64" fillId="0" borderId="0" xfId="0" applyNumberFormat="1" applyFont="1" applyFill="1" applyAlignment="1">
      <alignment horizontal="center" vertical="top"/>
    </xf>
    <xf numFmtId="2" fontId="64" fillId="0" borderId="0" xfId="0" applyNumberFormat="1" applyFont="1" applyFill="1" applyAlignment="1">
      <alignment vertical="top" wrapText="1"/>
    </xf>
    <xf numFmtId="164" fontId="64" fillId="0" borderId="0" xfId="0" quotePrefix="1" applyNumberFormat="1" applyFont="1" applyFill="1" applyAlignment="1">
      <alignment horizontal="center" vertical="top"/>
    </xf>
    <xf numFmtId="164" fontId="64" fillId="0" borderId="0" xfId="0" applyNumberFormat="1" applyFont="1" applyFill="1" applyAlignment="1">
      <alignment horizontal="center" vertical="top"/>
    </xf>
    <xf numFmtId="4" fontId="64" fillId="0" borderId="0" xfId="99" applyNumberFormat="1" applyFont="1" applyFill="1" applyAlignment="1">
      <alignment vertical="top"/>
    </xf>
    <xf numFmtId="0" fontId="64" fillId="0" borderId="0" xfId="0" applyFont="1" applyFill="1"/>
    <xf numFmtId="1" fontId="26" fillId="0" borderId="0" xfId="76" applyNumberFormat="1" applyFont="1" applyFill="1" applyAlignment="1">
      <alignment horizontal="left" vertical="center" wrapText="1"/>
    </xf>
    <xf numFmtId="1" fontId="3" fillId="0" borderId="0" xfId="76" applyNumberFormat="1" applyFont="1" applyFill="1" applyAlignment="1">
      <alignment horizontal="right" vertical="center" wrapText="1"/>
    </xf>
    <xf numFmtId="1" fontId="26" fillId="0" borderId="0" xfId="76" applyNumberFormat="1" applyFont="1" applyFill="1" applyAlignment="1">
      <alignment horizontal="right" vertical="center" wrapText="1"/>
    </xf>
    <xf numFmtId="1" fontId="5" fillId="0" borderId="0" xfId="76" applyNumberFormat="1" applyFont="1" applyFill="1" applyBorder="1" applyAlignment="1">
      <alignment vertical="center"/>
    </xf>
    <xf numFmtId="4" fontId="5" fillId="0" borderId="13" xfId="76" applyNumberFormat="1" applyFont="1" applyFill="1" applyBorder="1" applyAlignment="1">
      <alignment horizontal="center" vertical="center"/>
    </xf>
    <xf numFmtId="4" fontId="5" fillId="0" borderId="10" xfId="76" applyNumberFormat="1" applyFont="1" applyFill="1" applyBorder="1" applyAlignment="1">
      <alignment horizontal="center" vertical="center"/>
    </xf>
    <xf numFmtId="4" fontId="5" fillId="0" borderId="14" xfId="76" applyNumberFormat="1" applyFont="1" applyFill="1" applyBorder="1" applyAlignment="1">
      <alignment horizontal="center" vertical="center"/>
    </xf>
    <xf numFmtId="1" fontId="5" fillId="0" borderId="12" xfId="76" applyNumberFormat="1" applyFont="1" applyFill="1" applyBorder="1" applyAlignment="1">
      <alignment horizontal="left" vertical="center" indent="3"/>
    </xf>
    <xf numFmtId="4" fontId="1" fillId="0" borderId="0" xfId="76" applyNumberFormat="1" applyFont="1" applyFill="1" applyAlignment="1">
      <alignment horizontal="center" vertical="center"/>
    </xf>
    <xf numFmtId="1" fontId="35" fillId="0" borderId="0" xfId="76" applyNumberFormat="1" applyFont="1" applyFill="1" applyBorder="1" applyAlignment="1">
      <alignment horizontal="center" vertical="center"/>
    </xf>
    <xf numFmtId="1" fontId="37" fillId="0" borderId="0" xfId="76" applyNumberFormat="1" applyFont="1" applyFill="1" applyBorder="1" applyAlignment="1">
      <alignment horizontal="center" vertical="center"/>
    </xf>
    <xf numFmtId="0" fontId="1" fillId="0" borderId="0" xfId="82" applyNumberFormat="1" applyFont="1" applyFill="1" applyBorder="1" applyAlignment="1" applyProtection="1">
      <alignment horizontal="left" vertical="center" wrapText="1"/>
    </xf>
    <xf numFmtId="1" fontId="1" fillId="0" borderId="0" xfId="81" applyNumberFormat="1" applyFont="1" applyFill="1" applyBorder="1" applyAlignment="1" applyProtection="1">
      <alignment horizontal="left" vertical="center" wrapText="1"/>
    </xf>
    <xf numFmtId="1" fontId="26" fillId="0" borderId="0" xfId="81" applyNumberFormat="1" applyFont="1" applyFill="1" applyBorder="1" applyAlignment="1" applyProtection="1">
      <alignment horizontal="right" vertical="center" wrapText="1"/>
    </xf>
    <xf numFmtId="1" fontId="46" fillId="0" borderId="0" xfId="47" applyNumberFormat="1" applyFont="1" applyFill="1" applyBorder="1" applyAlignment="1">
      <alignment horizontal="center" wrapText="1"/>
    </xf>
    <xf numFmtId="1" fontId="46" fillId="0" borderId="0" xfId="47" applyNumberFormat="1" applyFont="1" applyFill="1" applyBorder="1" applyAlignment="1">
      <alignment horizontal="center"/>
    </xf>
    <xf numFmtId="1" fontId="49" fillId="0" borderId="0" xfId="47" applyNumberFormat="1" applyFont="1" applyFill="1" applyBorder="1" applyAlignment="1">
      <alignment horizontal="center" wrapText="1"/>
    </xf>
    <xf numFmtId="1" fontId="49" fillId="0" borderId="0" xfId="47" applyNumberFormat="1" applyFont="1" applyFill="1" applyBorder="1" applyAlignment="1">
      <alignment horizontal="center"/>
    </xf>
    <xf numFmtId="4" fontId="1" fillId="0" borderId="0" xfId="0" applyNumberFormat="1" applyFont="1" applyAlignment="1">
      <alignment horizontal="center" vertical="center"/>
    </xf>
    <xf numFmtId="1" fontId="26" fillId="0" borderId="0" xfId="0" applyNumberFormat="1" applyFont="1" applyFill="1" applyBorder="1" applyAlignment="1" applyProtection="1">
      <alignment horizontal="left" vertical="center" wrapText="1"/>
    </xf>
    <xf numFmtId="0" fontId="26" fillId="0" borderId="0" xfId="0" applyNumberFormat="1" applyFont="1" applyFill="1" applyBorder="1" applyAlignment="1" applyProtection="1">
      <alignment horizontal="left" vertical="center" wrapText="1"/>
    </xf>
    <xf numFmtId="1" fontId="1" fillId="0" borderId="0" xfId="0" applyNumberFormat="1" applyFont="1" applyAlignment="1">
      <alignment horizontal="right" vertical="center" wrapText="1"/>
    </xf>
    <xf numFmtId="1" fontId="46" fillId="0" borderId="0" xfId="47" applyNumberFormat="1" applyFont="1" applyAlignment="1">
      <alignment horizontal="center"/>
    </xf>
    <xf numFmtId="1" fontId="4" fillId="0" borderId="0" xfId="103" applyNumberFormat="1" applyFont="1" applyFill="1" applyAlignment="1">
      <alignment horizontal="right" vertical="center"/>
    </xf>
    <xf numFmtId="1" fontId="4" fillId="0" borderId="0" xfId="103" applyNumberFormat="1" applyFont="1" applyFill="1" applyAlignment="1">
      <alignment horizontal="left" vertical="center" wrapText="1"/>
    </xf>
    <xf numFmtId="1" fontId="26" fillId="0" borderId="0" xfId="76" applyNumberFormat="1" applyFont="1" applyFill="1" applyAlignment="1">
      <alignment horizontal="justify" vertical="center" wrapText="1"/>
    </xf>
    <xf numFmtId="166" fontId="4" fillId="0" borderId="0" xfId="103" applyNumberFormat="1" applyFont="1" applyFill="1" applyBorder="1" applyAlignment="1">
      <alignment horizontal="center" vertical="center"/>
    </xf>
    <xf numFmtId="4" fontId="1" fillId="0" borderId="0" xfId="103" applyNumberFormat="1" applyFont="1" applyFill="1" applyBorder="1" applyAlignment="1">
      <alignment horizontal="right" vertical="center"/>
    </xf>
    <xf numFmtId="1" fontId="33" fillId="0" borderId="18" xfId="103" applyNumberFormat="1" applyFont="1" applyFill="1" applyBorder="1" applyAlignment="1">
      <alignment vertical="center"/>
    </xf>
    <xf numFmtId="1" fontId="33" fillId="0" borderId="16" xfId="103" applyNumberFormat="1" applyFont="1" applyFill="1" applyBorder="1" applyAlignment="1">
      <alignment vertical="center"/>
    </xf>
    <xf numFmtId="1" fontId="33" fillId="0" borderId="18" xfId="103" applyNumberFormat="1" applyFont="1" applyFill="1" applyBorder="1" applyAlignment="1">
      <alignment horizontal="left" vertical="center"/>
    </xf>
    <xf numFmtId="1" fontId="33" fillId="0" borderId="16" xfId="103" applyNumberFormat="1" applyFont="1" applyFill="1" applyBorder="1" applyAlignment="1">
      <alignment horizontal="left" vertical="center"/>
    </xf>
    <xf numFmtId="4" fontId="33" fillId="0" borderId="18" xfId="103" applyNumberFormat="1" applyFont="1" applyFill="1" applyBorder="1" applyAlignment="1">
      <alignment horizontal="center" vertical="center"/>
    </xf>
    <xf numFmtId="4" fontId="33" fillId="0" borderId="16" xfId="103" applyNumberFormat="1" applyFont="1" applyFill="1" applyBorder="1" applyAlignment="1">
      <alignment horizontal="center" vertical="center"/>
    </xf>
    <xf numFmtId="1" fontId="33" fillId="0" borderId="18" xfId="103" applyNumberFormat="1" applyFont="1" applyFill="1" applyBorder="1" applyAlignment="1">
      <alignment horizontal="center" vertical="center"/>
    </xf>
    <xf numFmtId="1" fontId="33" fillId="0" borderId="16" xfId="103" applyNumberFormat="1" applyFont="1" applyFill="1" applyBorder="1" applyAlignment="1">
      <alignment horizontal="center" vertical="center"/>
    </xf>
    <xf numFmtId="1" fontId="33" fillId="0" borderId="19" xfId="103" applyNumberFormat="1" applyFont="1" applyFill="1" applyBorder="1" applyAlignment="1">
      <alignment horizontal="center"/>
    </xf>
    <xf numFmtId="1" fontId="33" fillId="0" borderId="18" xfId="103" applyNumberFormat="1" applyFont="1" applyFill="1" applyBorder="1" applyAlignment="1">
      <alignment horizontal="center" vertical="center" wrapText="1"/>
    </xf>
    <xf numFmtId="1" fontId="26" fillId="0" borderId="18" xfId="103" applyNumberFormat="1" applyFont="1" applyFill="1" applyBorder="1" applyAlignment="1">
      <alignment horizontal="center" vertical="center" wrapText="1"/>
    </xf>
    <xf numFmtId="1" fontId="26" fillId="0" borderId="16" xfId="103" applyNumberFormat="1" applyFont="1" applyFill="1" applyBorder="1" applyAlignment="1">
      <alignment horizontal="center" vertical="center" wrapText="1"/>
    </xf>
    <xf numFmtId="1" fontId="54" fillId="0" borderId="0" xfId="105" applyNumberFormat="1" applyFont="1" applyFill="1" applyAlignment="1">
      <alignment horizontal="center"/>
    </xf>
    <xf numFmtId="1" fontId="46" fillId="0" borderId="0" xfId="105" applyNumberFormat="1" applyFont="1" applyFill="1" applyAlignment="1">
      <alignment horizontal="center"/>
    </xf>
    <xf numFmtId="1"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1" fontId="49" fillId="0" borderId="0" xfId="47" applyNumberFormat="1" applyFont="1" applyAlignment="1">
      <alignment horizontal="center"/>
    </xf>
  </cellXfs>
  <cellStyles count="107">
    <cellStyle name="_MaR" xfId="1"/>
    <cellStyle name="_Úprava" xfId="2"/>
    <cellStyle name="Accent1" xfId="3"/>
    <cellStyle name="Accent1 - 20%" xfId="4"/>
    <cellStyle name="Accent1 - 40%" xfId="5"/>
    <cellStyle name="Accent1 - 60%" xfId="6"/>
    <cellStyle name="Accent2" xfId="7"/>
    <cellStyle name="Accent2 - 20%" xfId="8"/>
    <cellStyle name="Accent2 - 40%" xfId="9"/>
    <cellStyle name="Accent2 - 60%" xfId="10"/>
    <cellStyle name="Accent3" xfId="11"/>
    <cellStyle name="Accent3 - 20%" xfId="12"/>
    <cellStyle name="Accent3 - 40%" xfId="13"/>
    <cellStyle name="Accent3 - 60%" xfId="14"/>
    <cellStyle name="Accent4" xfId="15"/>
    <cellStyle name="Accent4 - 20%" xfId="16"/>
    <cellStyle name="Accent4 - 40%" xfId="17"/>
    <cellStyle name="Accent4 - 60%" xfId="18"/>
    <cellStyle name="Accent5" xfId="19"/>
    <cellStyle name="Accent5 - 20%" xfId="20"/>
    <cellStyle name="Accent5 - 40%" xfId="21"/>
    <cellStyle name="Accent5 - 60%" xfId="22"/>
    <cellStyle name="Accent6" xfId="23"/>
    <cellStyle name="Accent6 - 20%" xfId="24"/>
    <cellStyle name="Accent6 - 40%" xfId="25"/>
    <cellStyle name="Accent6 - 60%" xfId="26"/>
    <cellStyle name="Bad" xfId="27"/>
    <cellStyle name="Calculation" xfId="28"/>
    <cellStyle name="Comma [0]_Sheet1" xfId="29"/>
    <cellStyle name="Comma_Sheet1" xfId="30"/>
    <cellStyle name="Currency [0]_Analogové přístroje Euroset 8xx" xfId="31"/>
    <cellStyle name="Currency_Analogové přístroje Euroset 8xx" xfId="32"/>
    <cellStyle name="čárky 2" xfId="33"/>
    <cellStyle name="Emphasis 1" xfId="34"/>
    <cellStyle name="Emphasis 2" xfId="35"/>
    <cellStyle name="Emphasis 3" xfId="36"/>
    <cellStyle name="Good" xfId="37"/>
    <cellStyle name="Heading 1" xfId="38"/>
    <cellStyle name="Heading 2" xfId="39"/>
    <cellStyle name="Heading 3" xfId="40"/>
    <cellStyle name="Heading 4" xfId="41"/>
    <cellStyle name="Hypertextový odkaz 2" xfId="42"/>
    <cellStyle name="Hypertextový odkaz 3" xfId="77"/>
    <cellStyle name="Check Cell" xfId="43"/>
    <cellStyle name="Input" xfId="44"/>
    <cellStyle name="Linked Cell" xfId="45"/>
    <cellStyle name="měny 2" xfId="56"/>
    <cellStyle name="měny 3" xfId="71"/>
    <cellStyle name="měny 3 2" xfId="78"/>
    <cellStyle name="měny 4" xfId="79"/>
    <cellStyle name="Neutral" xfId="46"/>
    <cellStyle name="Normal_Nab 050516" xfId="57"/>
    <cellStyle name="Normální" xfId="0" builtinId="0"/>
    <cellStyle name="normální 10" xfId="80"/>
    <cellStyle name="Normální 11" xfId="81"/>
    <cellStyle name="Normální 12" xfId="97"/>
    <cellStyle name="Normální 13" xfId="98"/>
    <cellStyle name="Normální 14" xfId="101"/>
    <cellStyle name="Normální 15" xfId="102"/>
    <cellStyle name="normální 2" xfId="47"/>
    <cellStyle name="normální 2 2" xfId="74"/>
    <cellStyle name="normální 2 2 2" xfId="82"/>
    <cellStyle name="normální 2 3" xfId="83"/>
    <cellStyle name="normální 2 4" xfId="84"/>
    <cellStyle name="normální 2 4 2" xfId="106"/>
    <cellStyle name="normální 3" xfId="58"/>
    <cellStyle name="normální 3 2" xfId="68"/>
    <cellStyle name="normální 3 3" xfId="85"/>
    <cellStyle name="normální 3 3 2" xfId="86"/>
    <cellStyle name="normální 3 3 2 2" xfId="87"/>
    <cellStyle name="normální 3 3 2 2 2" xfId="88"/>
    <cellStyle name="normální 3 3 2 2 2 2" xfId="89"/>
    <cellStyle name="normální 3 3 2 2 2 2 2" xfId="90"/>
    <cellStyle name="normální 4" xfId="59"/>
    <cellStyle name="normální 5" xfId="69"/>
    <cellStyle name="normální 6" xfId="70"/>
    <cellStyle name="normální 6 2" xfId="73"/>
    <cellStyle name="normální 6 3" xfId="91"/>
    <cellStyle name="normální 7" xfId="72"/>
    <cellStyle name="normální 8" xfId="75"/>
    <cellStyle name="normální 9" xfId="92"/>
    <cellStyle name="normální 9 2" xfId="93"/>
    <cellStyle name="normální 9 3" xfId="94"/>
    <cellStyle name="normální_K" xfId="99"/>
    <cellStyle name="normální_MaR" xfId="104"/>
    <cellStyle name="normální_Slaboproud" xfId="103"/>
    <cellStyle name="normální_Sprinkler" xfId="105"/>
    <cellStyle name="normální_Výkaz 30 NULY PRYČ" xfId="76"/>
    <cellStyle name="Note" xfId="48"/>
    <cellStyle name="Output" xfId="49"/>
    <cellStyle name="procent 2" xfId="95"/>
    <cellStyle name="procent 3" xfId="96"/>
    <cellStyle name="Sheet Title" xfId="50"/>
    <cellStyle name="Standard_aktuell" xfId="51"/>
    <cellStyle name="Styl 1" xfId="52"/>
    <cellStyle name="Styl 1 11" xfId="60"/>
    <cellStyle name="Styl 1 14" xfId="61"/>
    <cellStyle name="Styl 1 23" xfId="62"/>
    <cellStyle name="Styl 1 24" xfId="63"/>
    <cellStyle name="Styl 1 25" xfId="64"/>
    <cellStyle name="Styl 1 26" xfId="65"/>
    <cellStyle name="Styl 1 27" xfId="66"/>
    <cellStyle name="Styl 1 28" xfId="67"/>
    <cellStyle name="Total" xfId="53"/>
    <cellStyle name="TYP ŘÁDKU_2" xfId="54"/>
    <cellStyle name="Warning Text" xfId="55"/>
    <cellStyle name="Стиль 1" xfId="100"/>
  </cellStyles>
  <dxfs count="0"/>
  <tableStyles count="0" defaultTableStyle="TableStyleMedium9" defaultPivotStyle="PivotStyleLight16"/>
  <colors>
    <mruColors>
      <color rgb="FF99FFCC"/>
      <color rgb="FFFFCCFF"/>
      <color rgb="FF0066FF"/>
      <color rgb="FF66FF33"/>
      <color rgb="FFCCECFF"/>
      <color rgb="FFCCCCFF"/>
      <color rgb="FFFFCCCC"/>
      <color rgb="FFCCFFFF"/>
      <color rgb="FFCC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34"/>
  <sheetViews>
    <sheetView tabSelected="1" view="pageBreakPreview" zoomScale="235" zoomScaleNormal="160" zoomScaleSheetLayoutView="235" workbookViewId="0">
      <pane ySplit="4" topLeftCell="A5" activePane="bottomLeft" state="frozen"/>
      <selection pane="bottomLeft" activeCell="B14" sqref="B14"/>
    </sheetView>
  </sheetViews>
  <sheetFormatPr defaultColWidth="9.140625" defaultRowHeight="12.75" outlineLevelRow="1"/>
  <cols>
    <col min="1" max="1" width="6.5703125" style="14" customWidth="1"/>
    <col min="2" max="2" width="39.85546875" style="14" customWidth="1"/>
    <col min="3" max="5" width="12.42578125" style="6" customWidth="1"/>
    <col min="6" max="6" width="10" style="6" bestFit="1" customWidth="1"/>
    <col min="7" max="16384" width="9.140625" style="6"/>
  </cols>
  <sheetData>
    <row r="1" spans="1:5" s="1" customFormat="1" ht="14.1" customHeight="1">
      <c r="A1" s="323" t="s">
        <v>1434</v>
      </c>
      <c r="B1" s="323"/>
      <c r="C1" s="324" t="s">
        <v>25</v>
      </c>
      <c r="D1" s="324"/>
      <c r="E1" s="324"/>
    </row>
    <row r="2" spans="1:5" s="1" customFormat="1" ht="14.1" customHeight="1">
      <c r="A2" s="323"/>
      <c r="B2" s="323"/>
      <c r="C2" s="325" t="str">
        <f>A12</f>
        <v>Celková rekapitulace nákladů stavby</v>
      </c>
      <c r="D2" s="325"/>
      <c r="E2" s="325"/>
    </row>
    <row r="3" spans="1:5" s="1" customFormat="1" ht="2.1" customHeight="1">
      <c r="A3" s="2"/>
      <c r="B3" s="2"/>
      <c r="C3" s="2"/>
      <c r="D3" s="2"/>
      <c r="E3" s="2"/>
    </row>
    <row r="4" spans="1:5" s="1" customFormat="1" ht="13.5">
      <c r="A4" s="3" t="s">
        <v>14</v>
      </c>
      <c r="B4" s="4" t="s">
        <v>0</v>
      </c>
      <c r="C4" s="3" t="s">
        <v>1</v>
      </c>
      <c r="D4" s="3" t="s">
        <v>2</v>
      </c>
      <c r="E4" s="3" t="s">
        <v>3</v>
      </c>
    </row>
    <row r="5" spans="1:5">
      <c r="A5" s="5"/>
      <c r="B5" s="5"/>
    </row>
    <row r="6" spans="1:5">
      <c r="A6" s="5"/>
      <c r="B6" s="5"/>
    </row>
    <row r="7" spans="1:5">
      <c r="A7" s="5"/>
      <c r="B7" s="5"/>
    </row>
    <row r="8" spans="1:5" ht="24" customHeight="1">
      <c r="A8" s="332" t="s">
        <v>24</v>
      </c>
      <c r="B8" s="332"/>
      <c r="C8" s="332"/>
      <c r="D8" s="332"/>
      <c r="E8" s="332"/>
    </row>
    <row r="9" spans="1:5">
      <c r="A9" s="5"/>
      <c r="B9" s="5"/>
      <c r="C9" s="17"/>
      <c r="D9" s="17"/>
      <c r="E9" s="17"/>
    </row>
    <row r="10" spans="1:5" ht="24" customHeight="1">
      <c r="A10" s="333" t="s">
        <v>26</v>
      </c>
      <c r="B10" s="333"/>
      <c r="C10" s="333"/>
      <c r="D10" s="333"/>
      <c r="E10" s="333"/>
    </row>
    <row r="11" spans="1:5">
      <c r="A11" s="5"/>
      <c r="B11" s="5"/>
      <c r="C11" s="7"/>
      <c r="D11" s="7"/>
      <c r="E11" s="7"/>
    </row>
    <row r="12" spans="1:5" ht="24" customHeight="1">
      <c r="A12" s="333" t="s">
        <v>4</v>
      </c>
      <c r="B12" s="333"/>
      <c r="C12" s="333"/>
      <c r="D12" s="333"/>
      <c r="E12" s="333"/>
    </row>
    <row r="13" spans="1:5">
      <c r="A13" s="5"/>
      <c r="B13" s="5"/>
      <c r="C13" s="7"/>
      <c r="D13" s="7"/>
      <c r="E13" s="7"/>
    </row>
    <row r="14" spans="1:5">
      <c r="A14" s="5"/>
      <c r="B14" s="5"/>
      <c r="C14" s="7"/>
      <c r="D14" s="7"/>
      <c r="E14" s="7"/>
    </row>
    <row r="15" spans="1:5">
      <c r="A15" s="5"/>
      <c r="B15" s="5"/>
      <c r="C15" s="8"/>
      <c r="D15" s="8"/>
      <c r="E15" s="8"/>
    </row>
    <row r="16" spans="1:5" ht="15" customHeight="1">
      <c r="A16" s="9"/>
      <c r="B16" s="9"/>
      <c r="C16" s="10"/>
      <c r="D16" s="10"/>
      <c r="E16" s="10"/>
    </row>
    <row r="17" spans="1:6" s="263" customFormat="1" ht="18.75" customHeight="1">
      <c r="A17" s="260" t="s">
        <v>8</v>
      </c>
      <c r="B17" s="261" t="s">
        <v>7</v>
      </c>
      <c r="C17" s="16">
        <f>'D.1.1 až 3'!K1565</f>
        <v>0</v>
      </c>
      <c r="D17" s="16">
        <f>'D.1.1 až 3'!K1567</f>
        <v>0</v>
      </c>
      <c r="E17" s="16">
        <f>'D.1.1 až 3'!K1568</f>
        <v>0</v>
      </c>
      <c r="F17" s="262"/>
    </row>
    <row r="18" spans="1:6" s="13" customFormat="1" ht="15">
      <c r="A18" s="19"/>
      <c r="B18" s="19"/>
      <c r="C18" s="15"/>
      <c r="D18" s="15"/>
      <c r="E18" s="15"/>
      <c r="F18" s="18"/>
    </row>
    <row r="19" spans="1:6" s="263" customFormat="1" ht="18.75" customHeight="1">
      <c r="A19" s="260" t="s">
        <v>9</v>
      </c>
      <c r="B19" s="261" t="s">
        <v>15</v>
      </c>
      <c r="C19" s="16">
        <f>D.1.4.a!F158</f>
        <v>0</v>
      </c>
      <c r="D19" s="16">
        <f>D.1.4.a!F160</f>
        <v>0</v>
      </c>
      <c r="E19" s="16">
        <f>D.1.4.a!F161</f>
        <v>0</v>
      </c>
      <c r="F19" s="262"/>
    </row>
    <row r="20" spans="1:6" s="13" customFormat="1" ht="15">
      <c r="A20" s="19"/>
      <c r="B20" s="19"/>
      <c r="C20" s="15"/>
      <c r="D20" s="15"/>
      <c r="E20" s="15"/>
      <c r="F20" s="18"/>
    </row>
    <row r="21" spans="1:6" s="263" customFormat="1" ht="18.75" customHeight="1">
      <c r="A21" s="260" t="s">
        <v>10</v>
      </c>
      <c r="B21" s="261" t="s">
        <v>16</v>
      </c>
      <c r="C21" s="16">
        <f>D.1.4.b!L78</f>
        <v>0</v>
      </c>
      <c r="D21" s="16">
        <f>D.1.4.b!L80</f>
        <v>0</v>
      </c>
      <c r="E21" s="16">
        <f>D.1.4.b!L81</f>
        <v>0</v>
      </c>
      <c r="F21" s="262"/>
    </row>
    <row r="22" spans="1:6" s="13" customFormat="1" ht="15">
      <c r="A22" s="19"/>
      <c r="B22" s="19"/>
      <c r="C22" s="15"/>
      <c r="D22" s="15"/>
      <c r="E22" s="15"/>
    </row>
    <row r="23" spans="1:6" s="263" customFormat="1" ht="18.75" customHeight="1">
      <c r="A23" s="260" t="s">
        <v>11</v>
      </c>
      <c r="B23" s="261" t="s">
        <v>17</v>
      </c>
      <c r="C23" s="16">
        <f>SUBTOTAL(9,C24:C25)</f>
        <v>0</v>
      </c>
      <c r="D23" s="16">
        <f>SUBTOTAL(9,D24:D25)</f>
        <v>0</v>
      </c>
      <c r="E23" s="16">
        <f>SUBTOTAL(9,E24:E25)</f>
        <v>0</v>
      </c>
      <c r="F23" s="262"/>
    </row>
    <row r="24" spans="1:6" s="267" customFormat="1" ht="19.5" customHeight="1" outlineLevel="1">
      <c r="A24" s="264" t="s">
        <v>20</v>
      </c>
      <c r="B24" s="265" t="s">
        <v>23</v>
      </c>
      <c r="C24" s="266">
        <f>D.1.4.c.A!F134</f>
        <v>0</v>
      </c>
      <c r="D24" s="266">
        <f>D.1.4.c.A!F136</f>
        <v>0</v>
      </c>
      <c r="E24" s="266">
        <f>D.1.4.c.A!F137</f>
        <v>0</v>
      </c>
    </row>
    <row r="25" spans="1:6" s="267" customFormat="1" ht="19.5" customHeight="1" outlineLevel="1">
      <c r="A25" s="264" t="s">
        <v>21</v>
      </c>
      <c r="B25" s="265" t="s">
        <v>22</v>
      </c>
      <c r="C25" s="266">
        <f>D.1.4.c.B!F57</f>
        <v>0</v>
      </c>
      <c r="D25" s="266">
        <f>D.1.4.c.B!F59</f>
        <v>0</v>
      </c>
      <c r="E25" s="266">
        <f>D.1.4.c.B!F60</f>
        <v>0</v>
      </c>
    </row>
    <row r="26" spans="1:6" s="13" customFormat="1" ht="15">
      <c r="A26" s="19"/>
      <c r="B26" s="19"/>
      <c r="C26" s="15"/>
      <c r="D26" s="15"/>
      <c r="E26" s="15"/>
    </row>
    <row r="27" spans="1:6" s="263" customFormat="1" ht="18.75" customHeight="1">
      <c r="A27" s="260" t="s">
        <v>12</v>
      </c>
      <c r="B27" s="261" t="s">
        <v>18</v>
      </c>
      <c r="C27" s="16">
        <f>D.1.4.d!F65</f>
        <v>0</v>
      </c>
      <c r="D27" s="16">
        <f>D.1.4.d!F67</f>
        <v>0</v>
      </c>
      <c r="E27" s="16">
        <f>D.1.4.d!F68</f>
        <v>0</v>
      </c>
      <c r="F27" s="262"/>
    </row>
    <row r="28" spans="1:6" s="13" customFormat="1" ht="15">
      <c r="A28" s="19"/>
      <c r="B28" s="19"/>
      <c r="C28" s="15"/>
      <c r="D28" s="15"/>
      <c r="E28" s="15"/>
    </row>
    <row r="29" spans="1:6" s="263" customFormat="1" ht="18.75" customHeight="1">
      <c r="A29" s="260" t="s">
        <v>13</v>
      </c>
      <c r="B29" s="261" t="s">
        <v>19</v>
      </c>
      <c r="C29" s="331" t="s">
        <v>182</v>
      </c>
      <c r="D29" s="331"/>
      <c r="E29" s="331"/>
      <c r="F29" s="262"/>
    </row>
    <row r="30" spans="1:6" s="13" customFormat="1" ht="15">
      <c r="A30" s="19"/>
      <c r="B30" s="19"/>
      <c r="C30" s="15"/>
      <c r="D30" s="15"/>
      <c r="E30" s="15"/>
    </row>
    <row r="31" spans="1:6" s="263" customFormat="1" ht="18.75" customHeight="1">
      <c r="A31" s="260" t="s">
        <v>183</v>
      </c>
      <c r="B31" s="261" t="s">
        <v>184</v>
      </c>
      <c r="C31" s="16">
        <f>VRN!G67</f>
        <v>0</v>
      </c>
      <c r="D31" s="16">
        <f>VRN!G69</f>
        <v>0</v>
      </c>
      <c r="E31" s="16">
        <f>VRN!G70</f>
        <v>0</v>
      </c>
      <c r="F31" s="262"/>
    </row>
    <row r="32" spans="1:6" s="13" customFormat="1" ht="15">
      <c r="A32" s="11"/>
      <c r="B32" s="11"/>
      <c r="C32" s="12"/>
      <c r="D32" s="12"/>
      <c r="E32" s="12"/>
    </row>
    <row r="33" spans="1:5" ht="35.25" customHeight="1" thickBot="1">
      <c r="A33" s="330" t="s">
        <v>5</v>
      </c>
      <c r="B33" s="330"/>
      <c r="C33" s="20">
        <f>SUBTOTAL(9,C16:C32)</f>
        <v>0</v>
      </c>
      <c r="D33" s="20">
        <f>SUBTOTAL(9,D16:D32)</f>
        <v>0</v>
      </c>
      <c r="E33" s="20">
        <f>SUBTOTAL(9,E16:E32)</f>
        <v>0</v>
      </c>
    </row>
    <row r="34" spans="1:5" s="13" customFormat="1" ht="35.25" customHeight="1" thickBot="1">
      <c r="A34" s="326" t="s">
        <v>6</v>
      </c>
      <c r="B34" s="326"/>
      <c r="C34" s="327">
        <f>C33+D33+E33</f>
        <v>0</v>
      </c>
      <c r="D34" s="328"/>
      <c r="E34" s="329"/>
    </row>
  </sheetData>
  <mergeCells count="10">
    <mergeCell ref="A1:B2"/>
    <mergeCell ref="C1:E1"/>
    <mergeCell ref="C2:E2"/>
    <mergeCell ref="A34:B34"/>
    <mergeCell ref="C34:E34"/>
    <mergeCell ref="A33:B33"/>
    <mergeCell ref="C29:E29"/>
    <mergeCell ref="A8:E8"/>
    <mergeCell ref="A12:E12"/>
    <mergeCell ref="A10:E10"/>
  </mergeCells>
  <hyperlinks>
    <hyperlink ref="A25" location="D.1.4.c.B!A1" display="B"/>
    <hyperlink ref="A27" location="D.1.4.d!A1" display="D.1.4.d"/>
    <hyperlink ref="A24" location="D.1.4.c.A!A1" display="A"/>
    <hyperlink ref="A21" location="D.1.4.b!A1" display="D.1.4.b"/>
    <hyperlink ref="A19" location="D.1.4.a!A1" display="D.1.4.a"/>
  </hyperlinks>
  <pageMargins left="0.98425196850393704" right="0.59055118110236227" top="0.78740157480314965" bottom="0.78740157480314965" header="0.59055118110236227" footer="0"/>
  <pageSetup paperSize="9" fitToHeight="0" orientation="portrait" r:id="rId1"/>
  <headerFooter alignWithMargins="0">
    <oddHeader>&amp;L       Městská část Praha - Čakovice&amp;RStrana č.&amp;P /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O1583"/>
  <sheetViews>
    <sheetView view="pageBreakPreview" zoomScale="190" zoomScaleNormal="220" zoomScaleSheetLayoutView="190" workbookViewId="0">
      <pane ySplit="5" topLeftCell="A6" activePane="bottomLeft" state="frozen"/>
      <selection activeCell="A13" sqref="A13:AO13"/>
      <selection pane="bottomLeft" activeCell="F17" sqref="F17"/>
    </sheetView>
  </sheetViews>
  <sheetFormatPr defaultColWidth="8.7109375" defaultRowHeight="12.75" outlineLevelRow="2" outlineLevelCol="1"/>
  <cols>
    <col min="1" max="1" width="4.28515625" style="188" customWidth="1"/>
    <col min="2" max="2" width="15.140625" style="193" hidden="1" customWidth="1" outlineLevel="1"/>
    <col min="3" max="3" width="13.7109375" style="193" hidden="1" customWidth="1" outlineLevel="1" collapsed="1"/>
    <col min="4" max="4" width="3.7109375" style="188" hidden="1" customWidth="1" outlineLevel="1" collapsed="1"/>
    <col min="5" max="5" width="0.28515625" style="192" customWidth="1" collapsed="1"/>
    <col min="6" max="6" width="52.7109375" style="192" customWidth="1"/>
    <col min="7" max="7" width="6.5703125" style="191" hidden="1" customWidth="1" outlineLevel="1"/>
    <col min="8" max="8" width="12.28515625" style="190" customWidth="1" collapsed="1"/>
    <col min="9" max="9" width="6.5703125" style="189" bestFit="1" customWidth="1"/>
    <col min="10" max="10" width="10.42578125" style="188" customWidth="1"/>
    <col min="11" max="11" width="11.85546875" style="188" customWidth="1"/>
    <col min="12" max="12" width="10.42578125" style="188" customWidth="1"/>
    <col min="13" max="13" width="11.28515625" style="188" customWidth="1"/>
    <col min="14" max="15" width="10.42578125" style="188" customWidth="1"/>
    <col min="16" max="16384" width="8.7109375" style="188"/>
  </cols>
  <sheetData>
    <row r="1" spans="1:15" s="259" customFormat="1" ht="11.65" customHeight="1">
      <c r="A1" s="335" t="s">
        <v>1434</v>
      </c>
      <c r="B1" s="335"/>
      <c r="C1" s="335"/>
      <c r="D1" s="335"/>
      <c r="E1" s="335"/>
      <c r="F1" s="335"/>
      <c r="G1" s="258"/>
      <c r="H1" s="336" t="str">
        <f>A9</f>
        <v xml:space="preserve">ZŠ Jizerská – výdejna 1.NP školní výdejny ul. Jizerská </v>
      </c>
      <c r="I1" s="336"/>
      <c r="J1" s="336"/>
      <c r="K1" s="336"/>
      <c r="L1" s="271"/>
      <c r="M1" s="271"/>
      <c r="N1" s="271"/>
      <c r="O1" s="271"/>
    </row>
    <row r="2" spans="1:15" s="243" customFormat="1" ht="12">
      <c r="A2" s="335"/>
      <c r="B2" s="335"/>
      <c r="C2" s="335"/>
      <c r="D2" s="335"/>
      <c r="E2" s="335"/>
      <c r="F2" s="335"/>
      <c r="G2" s="258"/>
      <c r="H2" s="336" t="str">
        <f>A11</f>
        <v>D.1.1 až 3 - Architektonické a stavebně konstrukční řešení</v>
      </c>
      <c r="I2" s="336"/>
      <c r="J2" s="336"/>
      <c r="K2" s="336"/>
      <c r="L2" s="272"/>
      <c r="M2" s="272"/>
      <c r="N2" s="272"/>
      <c r="O2" s="272"/>
    </row>
    <row r="3" spans="1:15" s="254" customFormat="1" ht="3.75" customHeight="1">
      <c r="A3" s="255"/>
      <c r="D3" s="255"/>
      <c r="E3" s="257"/>
      <c r="F3" s="257"/>
      <c r="G3" s="256"/>
      <c r="H3" s="255"/>
      <c r="I3" s="255"/>
      <c r="J3" s="255"/>
      <c r="K3" s="255"/>
      <c r="L3" s="255"/>
      <c r="M3" s="255"/>
      <c r="N3" s="255"/>
      <c r="O3" s="255"/>
    </row>
    <row r="4" spans="1:15" s="248" customFormat="1">
      <c r="A4" s="251" t="s">
        <v>133</v>
      </c>
      <c r="B4" s="251" t="s">
        <v>1311</v>
      </c>
      <c r="C4" s="251" t="s">
        <v>217</v>
      </c>
      <c r="D4" s="251" t="s">
        <v>1310</v>
      </c>
      <c r="E4" s="251" t="s">
        <v>1309</v>
      </c>
      <c r="F4" s="253" t="s">
        <v>132</v>
      </c>
      <c r="G4" s="252" t="s">
        <v>1308</v>
      </c>
      <c r="H4" s="251" t="s">
        <v>131</v>
      </c>
      <c r="I4" s="251" t="s">
        <v>130</v>
      </c>
      <c r="J4" s="250" t="s">
        <v>129</v>
      </c>
      <c r="K4" s="250" t="s">
        <v>128</v>
      </c>
      <c r="L4" s="249" t="s">
        <v>1307</v>
      </c>
      <c r="M4" s="249" t="s">
        <v>1306</v>
      </c>
      <c r="N4" s="249" t="s">
        <v>1305</v>
      </c>
      <c r="O4" s="249" t="s">
        <v>1304</v>
      </c>
    </row>
    <row r="5" spans="1:15" s="243" customFormat="1" ht="11.25">
      <c r="A5" s="244"/>
      <c r="B5" s="245"/>
      <c r="C5" s="245"/>
      <c r="D5" s="244"/>
      <c r="E5" s="247"/>
      <c r="F5" s="245"/>
      <c r="G5" s="246"/>
      <c r="H5" s="245"/>
      <c r="I5" s="245"/>
      <c r="J5" s="244"/>
      <c r="K5" s="244"/>
      <c r="L5" s="244"/>
      <c r="M5" s="244"/>
      <c r="N5" s="244"/>
      <c r="O5" s="244"/>
    </row>
    <row r="6" spans="1:15">
      <c r="A6" s="240"/>
      <c r="B6" s="240"/>
      <c r="C6" s="240"/>
      <c r="D6" s="240"/>
      <c r="E6" s="240"/>
      <c r="F6" s="240"/>
      <c r="G6" s="242"/>
      <c r="H6" s="241"/>
      <c r="I6" s="240"/>
    </row>
    <row r="7" spans="1:15">
      <c r="A7" s="240"/>
      <c r="B7" s="240"/>
      <c r="C7" s="240"/>
      <c r="D7" s="240"/>
      <c r="E7" s="240"/>
      <c r="F7" s="240"/>
      <c r="G7" s="242"/>
      <c r="H7" s="241"/>
      <c r="I7" s="240"/>
    </row>
    <row r="8" spans="1:15">
      <c r="A8" s="240"/>
      <c r="B8" s="240"/>
      <c r="C8" s="240"/>
      <c r="D8" s="240"/>
      <c r="E8" s="240"/>
      <c r="F8" s="240"/>
      <c r="G8" s="242"/>
      <c r="H8" s="241"/>
      <c r="I8" s="240"/>
    </row>
    <row r="9" spans="1:15" ht="15.75">
      <c r="A9" s="337" t="s">
        <v>25</v>
      </c>
      <c r="B9" s="338"/>
      <c r="C9" s="338"/>
      <c r="D9" s="338"/>
      <c r="E9" s="338"/>
      <c r="F9" s="338"/>
      <c r="G9" s="338"/>
      <c r="H9" s="338"/>
      <c r="I9" s="338"/>
      <c r="J9" s="338"/>
      <c r="K9" s="338"/>
      <c r="L9" s="273"/>
      <c r="M9" s="273"/>
      <c r="N9" s="273"/>
      <c r="O9" s="273"/>
    </row>
    <row r="10" spans="1:15" ht="13.15" customHeight="1">
      <c r="A10" s="240"/>
      <c r="B10" s="240"/>
      <c r="C10" s="240"/>
      <c r="D10" s="240"/>
      <c r="E10" s="240"/>
      <c r="F10" s="240"/>
      <c r="G10" s="242"/>
      <c r="H10" s="241"/>
      <c r="I10" s="240"/>
    </row>
    <row r="11" spans="1:15" ht="13.9" customHeight="1">
      <c r="A11" s="339" t="s">
        <v>1303</v>
      </c>
      <c r="B11" s="340"/>
      <c r="C11" s="340"/>
      <c r="D11" s="340"/>
      <c r="E11" s="340"/>
      <c r="F11" s="340"/>
      <c r="G11" s="340"/>
      <c r="H11" s="340"/>
      <c r="I11" s="340"/>
      <c r="J11" s="340"/>
      <c r="K11" s="340"/>
      <c r="L11" s="274"/>
      <c r="M11" s="274"/>
      <c r="N11" s="274"/>
      <c r="O11" s="274"/>
    </row>
    <row r="12" spans="1:15">
      <c r="A12" s="240"/>
      <c r="B12" s="240"/>
      <c r="C12" s="240"/>
      <c r="D12" s="240"/>
      <c r="E12" s="240"/>
      <c r="F12" s="240"/>
      <c r="G12" s="242"/>
      <c r="H12" s="241"/>
      <c r="I12" s="240"/>
    </row>
    <row r="13" spans="1:15">
      <c r="A13" s="240"/>
      <c r="B13" s="240"/>
      <c r="C13" s="240"/>
      <c r="D13" s="240"/>
      <c r="E13" s="240"/>
      <c r="F13" s="240"/>
      <c r="G13" s="242"/>
      <c r="H13" s="241"/>
      <c r="I13" s="240"/>
    </row>
    <row r="14" spans="1:15">
      <c r="A14" s="240"/>
      <c r="B14" s="240"/>
      <c r="C14" s="240"/>
      <c r="D14" s="240"/>
      <c r="E14" s="240"/>
      <c r="F14" s="240"/>
      <c r="G14" s="242"/>
      <c r="H14" s="241"/>
      <c r="I14" s="240"/>
    </row>
    <row r="15" spans="1:15">
      <c r="A15" s="240"/>
      <c r="B15" s="240"/>
      <c r="C15" s="240"/>
      <c r="D15" s="240"/>
      <c r="E15" s="240"/>
      <c r="F15" s="240"/>
      <c r="G15" s="242"/>
      <c r="H15" s="241"/>
      <c r="I15" s="240"/>
    </row>
    <row r="16" spans="1:15">
      <c r="A16" s="239"/>
      <c r="B16" s="239"/>
      <c r="C16" s="239"/>
      <c r="D16" s="239"/>
      <c r="E16" s="239"/>
      <c r="F16" s="239"/>
      <c r="G16" s="275"/>
      <c r="H16" s="276"/>
      <c r="I16" s="239"/>
      <c r="J16" s="276"/>
      <c r="K16" s="276"/>
      <c r="L16" s="276"/>
      <c r="M16" s="276"/>
      <c r="N16" s="276"/>
      <c r="O16" s="276"/>
    </row>
    <row r="17" spans="1:15" s="208" customFormat="1" ht="24" customHeight="1">
      <c r="A17" s="216"/>
      <c r="B17" s="216" t="s">
        <v>817</v>
      </c>
      <c r="C17" s="217"/>
      <c r="D17" s="216"/>
      <c r="E17" s="215"/>
      <c r="F17" s="214" t="s">
        <v>1302</v>
      </c>
      <c r="G17" s="213"/>
      <c r="H17" s="212"/>
      <c r="I17" s="210"/>
      <c r="J17" s="211"/>
      <c r="K17" s="210">
        <f>SUBTOTAL(9,K18:K119)</f>
        <v>0</v>
      </c>
      <c r="L17" s="211"/>
      <c r="M17" s="209">
        <f>SUBTOTAL(9,M18:M119)</f>
        <v>0</v>
      </c>
      <c r="N17" s="210"/>
      <c r="O17" s="209">
        <f>SUBTOTAL(9,O18:O119)</f>
        <v>0.96838999999999997</v>
      </c>
    </row>
    <row r="18" spans="1:15" ht="13.15" customHeight="1" outlineLevel="1">
      <c r="A18" s="223"/>
      <c r="B18" s="224"/>
      <c r="C18" s="222"/>
      <c r="D18" s="223"/>
      <c r="E18" s="222"/>
      <c r="F18" s="222"/>
      <c r="G18" s="221"/>
      <c r="H18" s="220"/>
      <c r="I18" s="220"/>
    </row>
    <row r="19" spans="1:15" ht="38.25" outlineLevel="1" collapsed="1">
      <c r="A19" s="277">
        <f>MAX(A17:A18)+1</f>
        <v>1</v>
      </c>
      <c r="B19" s="278" t="str">
        <f>CONCATENATE(MID(C19,1,5),MID(C19,7,4),MID(D19,1,1),MID(A19,1,3))</f>
        <v>HZS249200C1</v>
      </c>
      <c r="C19" s="278" t="s">
        <v>1235</v>
      </c>
      <c r="D19" s="277" t="s">
        <v>301</v>
      </c>
      <c r="E19" s="279"/>
      <c r="F19" s="280" t="s">
        <v>1301</v>
      </c>
      <c r="G19" s="281"/>
      <c r="H19" s="282">
        <v>1</v>
      </c>
      <c r="I19" s="282" t="s">
        <v>576</v>
      </c>
      <c r="J19" s="66">
        <v>0</v>
      </c>
      <c r="K19" s="66">
        <f>ROUND(H19*J19,1)</f>
        <v>0</v>
      </c>
      <c r="L19" s="283">
        <v>0</v>
      </c>
      <c r="M19" s="284">
        <f>ROUND(H19*L19,5)</f>
        <v>0</v>
      </c>
      <c r="N19" s="283">
        <v>0</v>
      </c>
      <c r="O19" s="284">
        <f>ROUND(H19*N19,5)</f>
        <v>0</v>
      </c>
    </row>
    <row r="20" spans="1:15" ht="13.15" hidden="1" customHeight="1" outlineLevel="2">
      <c r="A20" s="232"/>
      <c r="B20" s="234"/>
      <c r="C20" s="233"/>
      <c r="D20" s="232"/>
      <c r="E20" s="231"/>
      <c r="F20" s="231"/>
      <c r="G20" s="230"/>
      <c r="H20" s="229">
        <v>1</v>
      </c>
      <c r="I20" s="229"/>
    </row>
    <row r="21" spans="1:15" ht="25.5" outlineLevel="1" collapsed="1">
      <c r="A21" s="277">
        <f>MAX(A15:A20)+1</f>
        <v>2</v>
      </c>
      <c r="B21" s="278" t="str">
        <f>CONCATENATE(MID(C21,1,5),MID(C21,7,4),MID(D21,1,1),MID(A21,1,3))</f>
        <v>976084111C2</v>
      </c>
      <c r="C21" s="278" t="s">
        <v>1214</v>
      </c>
      <c r="D21" s="277" t="s">
        <v>301</v>
      </c>
      <c r="E21" s="279"/>
      <c r="F21" s="280" t="s">
        <v>1300</v>
      </c>
      <c r="G21" s="281"/>
      <c r="H21" s="282">
        <v>2</v>
      </c>
      <c r="I21" s="282" t="s">
        <v>171</v>
      </c>
      <c r="J21" s="66">
        <v>0</v>
      </c>
      <c r="K21" s="66">
        <f>ROUND(H21*J21,1)</f>
        <v>0</v>
      </c>
      <c r="L21" s="283">
        <v>0</v>
      </c>
      <c r="M21" s="284">
        <f>ROUND(H21*L21,5)</f>
        <v>0</v>
      </c>
      <c r="N21" s="283">
        <v>3.1399999999999997E-2</v>
      </c>
      <c r="O21" s="284">
        <f>ROUND(H21*N21,5)</f>
        <v>6.2799999999999995E-2</v>
      </c>
    </row>
    <row r="22" spans="1:15" ht="13.15" hidden="1" customHeight="1" outlineLevel="2">
      <c r="A22" s="232"/>
      <c r="B22" s="234"/>
      <c r="C22" s="233"/>
      <c r="D22" s="232"/>
      <c r="E22" s="231" t="s">
        <v>1299</v>
      </c>
      <c r="F22" s="231"/>
      <c r="G22" s="230"/>
      <c r="H22" s="229">
        <v>2</v>
      </c>
      <c r="I22" s="229"/>
    </row>
    <row r="23" spans="1:15" outlineLevel="1" collapsed="1">
      <c r="A23" s="277">
        <f>MAX(A21:A22)+1</f>
        <v>3</v>
      </c>
      <c r="B23" s="278" t="str">
        <f>CONCATENATE(MID(C23,1,5),MID(C23,7,4),MID(D23,1,1),MID(A23,1,3))</f>
        <v>766691914C3</v>
      </c>
      <c r="C23" s="278" t="s">
        <v>1298</v>
      </c>
      <c r="D23" s="277" t="s">
        <v>301</v>
      </c>
      <c r="E23" s="279"/>
      <c r="F23" s="280" t="s">
        <v>1297</v>
      </c>
      <c r="G23" s="281"/>
      <c r="H23" s="282">
        <v>10</v>
      </c>
      <c r="I23" s="282" t="s">
        <v>171</v>
      </c>
      <c r="J23" s="66">
        <v>0</v>
      </c>
      <c r="K23" s="66">
        <f>ROUND(H23*J23,1)</f>
        <v>0</v>
      </c>
      <c r="L23" s="283">
        <v>0</v>
      </c>
      <c r="M23" s="284">
        <f>ROUND(H23*L23,5)</f>
        <v>0</v>
      </c>
      <c r="N23" s="283">
        <v>2.4E-2</v>
      </c>
      <c r="O23" s="284">
        <f>ROUND(H23*N23,5)</f>
        <v>0.24</v>
      </c>
    </row>
    <row r="24" spans="1:15" ht="13.15" hidden="1" customHeight="1" outlineLevel="2">
      <c r="A24" s="232"/>
      <c r="B24" s="234"/>
      <c r="C24" s="233"/>
      <c r="D24" s="232"/>
      <c r="E24" s="231" t="s">
        <v>1291</v>
      </c>
      <c r="F24" s="231"/>
      <c r="G24" s="230"/>
      <c r="H24" s="229">
        <v>1</v>
      </c>
      <c r="I24" s="229"/>
    </row>
    <row r="25" spans="1:15" ht="13.15" hidden="1" customHeight="1" outlineLevel="2">
      <c r="A25" s="232"/>
      <c r="B25" s="234"/>
      <c r="C25" s="233"/>
      <c r="D25" s="232"/>
      <c r="E25" s="231" t="s">
        <v>1290</v>
      </c>
      <c r="F25" s="231"/>
      <c r="G25" s="230"/>
      <c r="H25" s="229">
        <v>1</v>
      </c>
      <c r="I25" s="229"/>
    </row>
    <row r="26" spans="1:15" ht="13.15" hidden="1" customHeight="1" outlineLevel="2">
      <c r="A26" s="232"/>
      <c r="B26" s="234"/>
      <c r="C26" s="233"/>
      <c r="D26" s="232"/>
      <c r="E26" s="231" t="s">
        <v>1289</v>
      </c>
      <c r="F26" s="231"/>
      <c r="G26" s="230"/>
      <c r="H26" s="229">
        <v>1</v>
      </c>
      <c r="I26" s="229"/>
    </row>
    <row r="27" spans="1:15" ht="13.15" hidden="1" customHeight="1" outlineLevel="2">
      <c r="A27" s="232"/>
      <c r="B27" s="234"/>
      <c r="C27" s="233"/>
      <c r="D27" s="232"/>
      <c r="E27" s="231" t="s">
        <v>1288</v>
      </c>
      <c r="F27" s="231"/>
      <c r="G27" s="230"/>
      <c r="H27" s="229">
        <v>1</v>
      </c>
      <c r="I27" s="229"/>
    </row>
    <row r="28" spans="1:15" ht="13.15" hidden="1" customHeight="1" outlineLevel="2">
      <c r="A28" s="232"/>
      <c r="B28" s="234"/>
      <c r="C28" s="233"/>
      <c r="D28" s="232"/>
      <c r="E28" s="231" t="s">
        <v>1284</v>
      </c>
      <c r="F28" s="231"/>
      <c r="G28" s="230"/>
      <c r="H28" s="229">
        <v>2</v>
      </c>
      <c r="I28" s="229"/>
    </row>
    <row r="29" spans="1:15" ht="13.15" hidden="1" customHeight="1" outlineLevel="2">
      <c r="A29" s="232"/>
      <c r="B29" s="234"/>
      <c r="C29" s="233"/>
      <c r="D29" s="232"/>
      <c r="E29" s="231" t="s">
        <v>1283</v>
      </c>
      <c r="F29" s="231"/>
      <c r="G29" s="230"/>
      <c r="H29" s="229"/>
      <c r="I29" s="229"/>
    </row>
    <row r="30" spans="1:15" ht="13.15" hidden="1" customHeight="1" outlineLevel="2">
      <c r="A30" s="232"/>
      <c r="B30" s="234"/>
      <c r="C30" s="233"/>
      <c r="D30" s="232"/>
      <c r="E30" s="231"/>
      <c r="F30" s="231" t="s">
        <v>1287</v>
      </c>
      <c r="G30" s="230"/>
      <c r="H30" s="229">
        <v>2</v>
      </c>
      <c r="I30" s="229"/>
    </row>
    <row r="31" spans="1:15" ht="13.15" hidden="1" customHeight="1" outlineLevel="2">
      <c r="A31" s="232"/>
      <c r="B31" s="234"/>
      <c r="C31" s="233"/>
      <c r="D31" s="232"/>
      <c r="E31" s="231"/>
      <c r="F31" s="231" t="s">
        <v>1282</v>
      </c>
      <c r="G31" s="230"/>
      <c r="H31" s="229">
        <v>2</v>
      </c>
      <c r="I31" s="229"/>
    </row>
    <row r="32" spans="1:15" ht="25.5" outlineLevel="1" collapsed="1">
      <c r="A32" s="277">
        <f>MAX(A23:A31)+1</f>
        <v>4</v>
      </c>
      <c r="B32" s="278" t="str">
        <f>CONCATENATE(MID(C32,1,5),MID(C32,7,4),MID(D32,1,1),MID(A32,1,3))</f>
        <v>766691924C4</v>
      </c>
      <c r="C32" s="278" t="s">
        <v>1296</v>
      </c>
      <c r="D32" s="277" t="s">
        <v>301</v>
      </c>
      <c r="E32" s="279"/>
      <c r="F32" s="280" t="s">
        <v>1295</v>
      </c>
      <c r="G32" s="281"/>
      <c r="H32" s="282">
        <v>4</v>
      </c>
      <c r="I32" s="282" t="s">
        <v>171</v>
      </c>
      <c r="J32" s="66">
        <v>0</v>
      </c>
      <c r="K32" s="66">
        <f>ROUND(H32*J32,1)</f>
        <v>0</v>
      </c>
      <c r="L32" s="283">
        <v>0</v>
      </c>
      <c r="M32" s="284">
        <f>ROUND(H32*L32,5)</f>
        <v>0</v>
      </c>
      <c r="N32" s="283">
        <v>2.5999999999999999E-2</v>
      </c>
      <c r="O32" s="284">
        <f>ROUND(H32*N32,5)</f>
        <v>0.104</v>
      </c>
    </row>
    <row r="33" spans="1:15" ht="13.15" hidden="1" customHeight="1" outlineLevel="2">
      <c r="A33" s="232"/>
      <c r="B33" s="234"/>
      <c r="C33" s="233"/>
      <c r="D33" s="232"/>
      <c r="E33" s="231" t="s">
        <v>1294</v>
      </c>
      <c r="F33" s="231"/>
      <c r="G33" s="230"/>
      <c r="H33" s="229">
        <v>2</v>
      </c>
      <c r="I33" s="229"/>
    </row>
    <row r="34" spans="1:15" ht="13.15" hidden="1" customHeight="1" outlineLevel="2">
      <c r="A34" s="232"/>
      <c r="B34" s="234"/>
      <c r="C34" s="233"/>
      <c r="D34" s="232"/>
      <c r="E34" s="231" t="s">
        <v>1293</v>
      </c>
      <c r="F34" s="231"/>
      <c r="G34" s="230"/>
      <c r="H34" s="229">
        <v>2</v>
      </c>
      <c r="I34" s="229"/>
    </row>
    <row r="35" spans="1:15" outlineLevel="1" collapsed="1">
      <c r="A35" s="277">
        <f>MAX(A32:A34)+1</f>
        <v>5</v>
      </c>
      <c r="B35" s="278" t="str">
        <f>CONCATENATE(MID(C35,1,5),MID(C35,7,4),MID(D35,1,1),MID(A35,1,3))</f>
        <v>766662811C5</v>
      </c>
      <c r="C35" s="278" t="s">
        <v>1292</v>
      </c>
      <c r="D35" s="277" t="s">
        <v>301</v>
      </c>
      <c r="E35" s="279"/>
      <c r="F35" s="280" t="s">
        <v>1285</v>
      </c>
      <c r="G35" s="281"/>
      <c r="H35" s="282">
        <v>6</v>
      </c>
      <c r="I35" s="282" t="s">
        <v>171</v>
      </c>
      <c r="J35" s="66">
        <v>0</v>
      </c>
      <c r="K35" s="66">
        <f>ROUND(H35*J35,1)</f>
        <v>0</v>
      </c>
      <c r="L35" s="283">
        <v>0</v>
      </c>
      <c r="M35" s="284">
        <f>ROUND(H35*L35,5)</f>
        <v>0</v>
      </c>
      <c r="N35" s="283">
        <v>1.8E-3</v>
      </c>
      <c r="O35" s="284">
        <f>ROUND(H35*N35,5)</f>
        <v>1.0800000000000001E-2</v>
      </c>
    </row>
    <row r="36" spans="1:15" ht="13.15" hidden="1" customHeight="1" outlineLevel="2">
      <c r="A36" s="232"/>
      <c r="B36" s="234"/>
      <c r="C36" s="233"/>
      <c r="D36" s="232"/>
      <c r="E36" s="231" t="s">
        <v>1291</v>
      </c>
      <c r="F36" s="231"/>
      <c r="G36" s="230"/>
      <c r="H36" s="229">
        <v>1</v>
      </c>
      <c r="I36" s="229"/>
    </row>
    <row r="37" spans="1:15" ht="13.15" hidden="1" customHeight="1" outlineLevel="2">
      <c r="A37" s="232"/>
      <c r="B37" s="234"/>
      <c r="C37" s="233"/>
      <c r="D37" s="232"/>
      <c r="E37" s="231" t="s">
        <v>1290</v>
      </c>
      <c r="F37" s="231"/>
      <c r="G37" s="230"/>
      <c r="H37" s="229">
        <v>1</v>
      </c>
      <c r="I37" s="229"/>
    </row>
    <row r="38" spans="1:15" ht="13.15" hidden="1" customHeight="1" outlineLevel="2">
      <c r="A38" s="232"/>
      <c r="B38" s="234"/>
      <c r="C38" s="233"/>
      <c r="D38" s="232"/>
      <c r="E38" s="231" t="s">
        <v>1289</v>
      </c>
      <c r="F38" s="231"/>
      <c r="G38" s="230"/>
      <c r="H38" s="229">
        <v>1</v>
      </c>
      <c r="I38" s="229"/>
    </row>
    <row r="39" spans="1:15" ht="13.15" hidden="1" customHeight="1" outlineLevel="2">
      <c r="A39" s="232"/>
      <c r="B39" s="234"/>
      <c r="C39" s="233"/>
      <c r="D39" s="232"/>
      <c r="E39" s="231" t="s">
        <v>1288</v>
      </c>
      <c r="F39" s="231"/>
      <c r="G39" s="230"/>
      <c r="H39" s="229">
        <v>1</v>
      </c>
      <c r="I39" s="229"/>
    </row>
    <row r="40" spans="1:15" ht="13.15" hidden="1" customHeight="1" outlineLevel="2">
      <c r="A40" s="232"/>
      <c r="B40" s="234"/>
      <c r="C40" s="233"/>
      <c r="D40" s="232"/>
      <c r="E40" s="231" t="s">
        <v>1283</v>
      </c>
      <c r="F40" s="231"/>
      <c r="G40" s="230"/>
      <c r="H40" s="229"/>
      <c r="I40" s="229"/>
    </row>
    <row r="41" spans="1:15" ht="13.15" hidden="1" customHeight="1" outlineLevel="2">
      <c r="A41" s="232"/>
      <c r="B41" s="234"/>
      <c r="C41" s="233"/>
      <c r="D41" s="232"/>
      <c r="E41" s="231"/>
      <c r="F41" s="231" t="s">
        <v>1287</v>
      </c>
      <c r="G41" s="230"/>
      <c r="H41" s="229">
        <v>2</v>
      </c>
      <c r="I41" s="229"/>
    </row>
    <row r="42" spans="1:15" outlineLevel="1" collapsed="1">
      <c r="A42" s="277">
        <f>MAX(A35:A41)+1</f>
        <v>6</v>
      </c>
      <c r="B42" s="278" t="str">
        <f>CONCATENATE(MID(C42,1,5),MID(C42,7,4),MID(D42,1,1),MID(A42,1,3))</f>
        <v>766662812C6</v>
      </c>
      <c r="C42" s="278" t="s">
        <v>1286</v>
      </c>
      <c r="D42" s="277" t="s">
        <v>301</v>
      </c>
      <c r="E42" s="279"/>
      <c r="F42" s="280" t="s">
        <v>1285</v>
      </c>
      <c r="G42" s="281"/>
      <c r="H42" s="282">
        <v>2</v>
      </c>
      <c r="I42" s="282" t="s">
        <v>171</v>
      </c>
      <c r="J42" s="66">
        <v>0</v>
      </c>
      <c r="K42" s="66">
        <f>ROUND(H42*J42,1)</f>
        <v>0</v>
      </c>
      <c r="L42" s="283">
        <v>0</v>
      </c>
      <c r="M42" s="284">
        <f>ROUND(H42*L42,5)</f>
        <v>0</v>
      </c>
      <c r="N42" s="283">
        <v>2.2300000000000002E-3</v>
      </c>
      <c r="O42" s="284">
        <f>ROUND(H42*N42,5)</f>
        <v>4.4600000000000004E-3</v>
      </c>
    </row>
    <row r="43" spans="1:15" ht="13.15" hidden="1" customHeight="1" outlineLevel="2">
      <c r="A43" s="232"/>
      <c r="B43" s="234"/>
      <c r="C43" s="233"/>
      <c r="D43" s="232"/>
      <c r="E43" s="231" t="s">
        <v>1284</v>
      </c>
      <c r="F43" s="231"/>
      <c r="G43" s="230"/>
      <c r="H43" s="229">
        <v>1</v>
      </c>
      <c r="I43" s="229"/>
    </row>
    <row r="44" spans="1:15" ht="13.15" hidden="1" customHeight="1" outlineLevel="2">
      <c r="A44" s="232"/>
      <c r="B44" s="234"/>
      <c r="C44" s="233"/>
      <c r="D44" s="232"/>
      <c r="E44" s="231" t="s">
        <v>1283</v>
      </c>
      <c r="F44" s="231"/>
      <c r="G44" s="230"/>
      <c r="H44" s="229"/>
      <c r="I44" s="229"/>
    </row>
    <row r="45" spans="1:15" ht="13.15" hidden="1" customHeight="1" outlineLevel="2">
      <c r="A45" s="232"/>
      <c r="B45" s="234"/>
      <c r="C45" s="233"/>
      <c r="D45" s="232"/>
      <c r="E45" s="231"/>
      <c r="F45" s="231" t="s">
        <v>1282</v>
      </c>
      <c r="G45" s="230"/>
      <c r="H45" s="229">
        <v>1</v>
      </c>
      <c r="I45" s="229"/>
    </row>
    <row r="46" spans="1:15" outlineLevel="1" collapsed="1">
      <c r="A46" s="277">
        <f>MAX(A42:A45)+1</f>
        <v>7</v>
      </c>
      <c r="B46" s="278" t="str">
        <f>CONCATENATE(MID(C46,1,5),MID(C46,7,4),MID(D46,1,1),MID(A46,1,3))</f>
        <v>776201814C7</v>
      </c>
      <c r="C46" s="278" t="s">
        <v>1281</v>
      </c>
      <c r="D46" s="277" t="s">
        <v>301</v>
      </c>
      <c r="E46" s="279"/>
      <c r="F46" s="280" t="s">
        <v>972</v>
      </c>
      <c r="G46" s="281"/>
      <c r="H46" s="282">
        <v>5.4</v>
      </c>
      <c r="I46" s="282" t="s">
        <v>153</v>
      </c>
      <c r="J46" s="66">
        <v>0</v>
      </c>
      <c r="K46" s="66">
        <f>ROUND(H46*J46,1)</f>
        <v>0</v>
      </c>
      <c r="L46" s="283">
        <v>0</v>
      </c>
      <c r="M46" s="284">
        <f>ROUND(H46*L46,5)</f>
        <v>0</v>
      </c>
      <c r="N46" s="283">
        <v>3.0000000000000001E-3</v>
      </c>
      <c r="O46" s="284">
        <f>ROUND(H46*N46,5)</f>
        <v>1.6199999999999999E-2</v>
      </c>
    </row>
    <row r="47" spans="1:15" ht="13.15" hidden="1" customHeight="1" outlineLevel="2">
      <c r="A47" s="232"/>
      <c r="B47" s="234"/>
      <c r="C47" s="233"/>
      <c r="D47" s="232"/>
      <c r="E47" s="231"/>
      <c r="F47" s="231"/>
      <c r="G47" s="230"/>
      <c r="H47" s="229">
        <v>9.5000000000000001E-2</v>
      </c>
      <c r="I47" s="229"/>
    </row>
    <row r="48" spans="1:15" ht="13.15" hidden="1" customHeight="1" outlineLevel="2">
      <c r="A48" s="232"/>
      <c r="B48" s="234"/>
      <c r="C48" s="233"/>
      <c r="D48" s="232"/>
      <c r="E48" s="231" t="s">
        <v>1212</v>
      </c>
      <c r="F48" s="231"/>
      <c r="G48" s="230"/>
      <c r="H48" s="229"/>
      <c r="I48" s="229"/>
    </row>
    <row r="49" spans="1:15" ht="13.15" hidden="1" customHeight="1" outlineLevel="2">
      <c r="A49" s="232"/>
      <c r="B49" s="234"/>
      <c r="C49" s="233"/>
      <c r="D49" s="232"/>
      <c r="E49" s="231"/>
      <c r="F49" s="231" t="s">
        <v>1211</v>
      </c>
      <c r="G49" s="230"/>
      <c r="H49" s="229">
        <v>3.2915000000000001</v>
      </c>
      <c r="I49" s="229"/>
    </row>
    <row r="50" spans="1:15" ht="13.15" hidden="1" customHeight="1" outlineLevel="2">
      <c r="A50" s="232"/>
      <c r="B50" s="234"/>
      <c r="C50" s="233"/>
      <c r="D50" s="232"/>
      <c r="E50" s="231"/>
      <c r="F50" s="231" t="s">
        <v>1210</v>
      </c>
      <c r="G50" s="230"/>
      <c r="H50" s="229">
        <v>0.1875</v>
      </c>
      <c r="I50" s="229"/>
    </row>
    <row r="51" spans="1:15" ht="13.15" hidden="1" customHeight="1" outlineLevel="2">
      <c r="A51" s="232"/>
      <c r="B51" s="234"/>
      <c r="C51" s="233"/>
      <c r="D51" s="232"/>
      <c r="E51" s="231" t="s">
        <v>1280</v>
      </c>
      <c r="F51" s="231"/>
      <c r="G51" s="230"/>
      <c r="H51" s="229"/>
      <c r="I51" s="229"/>
    </row>
    <row r="52" spans="1:15" ht="13.15" hidden="1" customHeight="1" outlineLevel="2">
      <c r="A52" s="232"/>
      <c r="B52" s="234"/>
      <c r="C52" s="233"/>
      <c r="D52" s="232"/>
      <c r="E52" s="231"/>
      <c r="F52" s="231" t="s">
        <v>1279</v>
      </c>
      <c r="G52" s="230"/>
      <c r="H52" s="229">
        <v>1.6384999999999998</v>
      </c>
      <c r="I52" s="229"/>
    </row>
    <row r="53" spans="1:15" ht="13.15" hidden="1" customHeight="1" outlineLevel="2">
      <c r="A53" s="232"/>
      <c r="B53" s="234"/>
      <c r="C53" s="233"/>
      <c r="D53" s="232"/>
      <c r="E53" s="231"/>
      <c r="F53" s="231" t="s">
        <v>1210</v>
      </c>
      <c r="G53" s="230"/>
      <c r="H53" s="229">
        <v>0.1875</v>
      </c>
      <c r="I53" s="229"/>
    </row>
    <row r="54" spans="1:15" outlineLevel="1" collapsed="1">
      <c r="A54" s="277">
        <f>MAX(A42:A53)+1</f>
        <v>8</v>
      </c>
      <c r="B54" s="278" t="str">
        <f>CONCATENATE(MID(C54,1,5),MID(C54,7,4),MID(D54,1,1),MID(A54,1,3))</f>
        <v>776201812C8</v>
      </c>
      <c r="C54" s="278" t="s">
        <v>1278</v>
      </c>
      <c r="D54" s="277" t="s">
        <v>301</v>
      </c>
      <c r="E54" s="279"/>
      <c r="F54" s="280" t="s">
        <v>971</v>
      </c>
      <c r="G54" s="281"/>
      <c r="H54" s="282">
        <v>78</v>
      </c>
      <c r="I54" s="282" t="s">
        <v>153</v>
      </c>
      <c r="J54" s="66">
        <v>0</v>
      </c>
      <c r="K54" s="66">
        <f>ROUND(H54*J54,1)</f>
        <v>0</v>
      </c>
      <c r="L54" s="283">
        <v>0</v>
      </c>
      <c r="M54" s="284">
        <f>ROUND(H54*L54,5)</f>
        <v>0</v>
      </c>
      <c r="N54" s="283">
        <v>3.0000000000000001E-3</v>
      </c>
      <c r="O54" s="284">
        <f>ROUND(H54*N54,5)</f>
        <v>0.23400000000000001</v>
      </c>
    </row>
    <row r="55" spans="1:15" ht="13.15" hidden="1" customHeight="1" outlineLevel="2">
      <c r="A55" s="232"/>
      <c r="B55" s="234"/>
      <c r="C55" s="233"/>
      <c r="D55" s="232"/>
      <c r="E55" s="231"/>
      <c r="F55" s="231"/>
      <c r="G55" s="230"/>
      <c r="H55" s="229">
        <v>0.51500000000000001</v>
      </c>
      <c r="I55" s="229"/>
    </row>
    <row r="56" spans="1:15" ht="13.15" hidden="1" customHeight="1" outlineLevel="2">
      <c r="A56" s="232"/>
      <c r="B56" s="234"/>
      <c r="C56" s="233"/>
      <c r="D56" s="232"/>
      <c r="E56" s="231" t="s">
        <v>1212</v>
      </c>
      <c r="F56" s="231"/>
      <c r="G56" s="230"/>
      <c r="H56" s="229"/>
      <c r="I56" s="229"/>
    </row>
    <row r="57" spans="1:15" ht="13.15" hidden="1" customHeight="1" outlineLevel="2">
      <c r="A57" s="232"/>
      <c r="B57" s="234"/>
      <c r="C57" s="233"/>
      <c r="D57" s="232"/>
      <c r="E57" s="231"/>
      <c r="F57" s="231" t="s">
        <v>1211</v>
      </c>
      <c r="G57" s="230"/>
      <c r="H57" s="229">
        <v>3.2915000000000001</v>
      </c>
      <c r="I57" s="229"/>
    </row>
    <row r="58" spans="1:15" ht="13.15" hidden="1" customHeight="1" outlineLevel="2">
      <c r="A58" s="232"/>
      <c r="B58" s="234"/>
      <c r="C58" s="233"/>
      <c r="D58" s="232"/>
      <c r="E58" s="231"/>
      <c r="F58" s="231" t="s">
        <v>1210</v>
      </c>
      <c r="G58" s="230"/>
      <c r="H58" s="229">
        <v>0.1875</v>
      </c>
      <c r="I58" s="229"/>
    </row>
    <row r="59" spans="1:15" ht="13.15" hidden="1" customHeight="1" outlineLevel="2">
      <c r="A59" s="232"/>
      <c r="B59" s="234"/>
      <c r="C59" s="233"/>
      <c r="D59" s="232"/>
      <c r="E59" s="231"/>
      <c r="F59" s="231" t="s">
        <v>1277</v>
      </c>
      <c r="G59" s="230"/>
      <c r="H59" s="229">
        <v>0.09</v>
      </c>
      <c r="I59" s="229"/>
    </row>
    <row r="60" spans="1:15" ht="13.15" hidden="1" customHeight="1" outlineLevel="2">
      <c r="A60" s="232"/>
      <c r="B60" s="234"/>
      <c r="C60" s="233"/>
      <c r="D60" s="232"/>
      <c r="E60" s="231" t="s">
        <v>1262</v>
      </c>
      <c r="F60" s="231"/>
      <c r="G60" s="230"/>
      <c r="H60" s="229"/>
      <c r="I60" s="229"/>
    </row>
    <row r="61" spans="1:15" ht="13.15" hidden="1" customHeight="1" outlineLevel="2">
      <c r="A61" s="232"/>
      <c r="B61" s="234"/>
      <c r="C61" s="233"/>
      <c r="D61" s="232"/>
      <c r="E61" s="231"/>
      <c r="F61" s="231" t="s">
        <v>1276</v>
      </c>
      <c r="G61" s="230"/>
      <c r="H61" s="229">
        <v>11.3535</v>
      </c>
      <c r="I61" s="229"/>
    </row>
    <row r="62" spans="1:15" ht="13.15" hidden="1" customHeight="1" outlineLevel="2">
      <c r="A62" s="232"/>
      <c r="B62" s="234"/>
      <c r="C62" s="233"/>
      <c r="D62" s="232"/>
      <c r="E62" s="231"/>
      <c r="F62" s="231" t="s">
        <v>1275</v>
      </c>
      <c r="G62" s="230"/>
      <c r="H62" s="229">
        <v>6.8283000000000005</v>
      </c>
      <c r="I62" s="229"/>
    </row>
    <row r="63" spans="1:15" ht="13.15" hidden="1" customHeight="1" outlineLevel="2">
      <c r="A63" s="232"/>
      <c r="B63" s="234"/>
      <c r="C63" s="233"/>
      <c r="D63" s="232"/>
      <c r="E63" s="231"/>
      <c r="F63" s="231" t="s">
        <v>1210</v>
      </c>
      <c r="G63" s="230"/>
      <c r="H63" s="229">
        <v>0.1875</v>
      </c>
      <c r="I63" s="229"/>
    </row>
    <row r="64" spans="1:15" ht="13.15" hidden="1" customHeight="1" outlineLevel="2">
      <c r="A64" s="232"/>
      <c r="B64" s="234"/>
      <c r="C64" s="233"/>
      <c r="D64" s="232"/>
      <c r="E64" s="231"/>
      <c r="F64" s="231" t="s">
        <v>1274</v>
      </c>
      <c r="G64" s="230"/>
      <c r="H64" s="229">
        <v>0.41249999999999998</v>
      </c>
      <c r="I64" s="229"/>
    </row>
    <row r="65" spans="1:15" ht="13.15" hidden="1" customHeight="1" outlineLevel="2">
      <c r="A65" s="232"/>
      <c r="B65" s="234"/>
      <c r="C65" s="233"/>
      <c r="D65" s="232"/>
      <c r="E65" s="231"/>
      <c r="F65" s="231" t="s">
        <v>1273</v>
      </c>
      <c r="G65" s="230"/>
      <c r="H65" s="229">
        <v>0.27500000000000002</v>
      </c>
      <c r="I65" s="229"/>
    </row>
    <row r="66" spans="1:15" ht="13.15" hidden="1" customHeight="1" outlineLevel="2">
      <c r="A66" s="232"/>
      <c r="B66" s="234"/>
      <c r="C66" s="233"/>
      <c r="D66" s="232"/>
      <c r="E66" s="231"/>
      <c r="F66" s="231" t="s">
        <v>1272</v>
      </c>
      <c r="G66" s="230"/>
      <c r="H66" s="229">
        <v>0.36</v>
      </c>
      <c r="I66" s="229"/>
    </row>
    <row r="67" spans="1:15" ht="13.15" hidden="1" customHeight="1" outlineLevel="2">
      <c r="A67" s="232"/>
      <c r="B67" s="234"/>
      <c r="C67" s="233"/>
      <c r="D67" s="232"/>
      <c r="E67" s="231" t="s">
        <v>1271</v>
      </c>
      <c r="F67" s="231"/>
      <c r="G67" s="230"/>
      <c r="H67" s="229"/>
      <c r="I67" s="229"/>
    </row>
    <row r="68" spans="1:15" ht="13.15" hidden="1" customHeight="1" outlineLevel="2">
      <c r="A68" s="232"/>
      <c r="B68" s="234"/>
      <c r="C68" s="233"/>
      <c r="D68" s="232"/>
      <c r="E68" s="231"/>
      <c r="F68" s="231" t="s">
        <v>1270</v>
      </c>
      <c r="G68" s="230"/>
      <c r="H68" s="229">
        <v>0.435</v>
      </c>
      <c r="I68" s="229"/>
    </row>
    <row r="69" spans="1:15" ht="13.15" hidden="1" customHeight="1" outlineLevel="2">
      <c r="A69" s="232"/>
      <c r="B69" s="234"/>
      <c r="C69" s="233"/>
      <c r="D69" s="232"/>
      <c r="E69" s="231" t="s">
        <v>1257</v>
      </c>
      <c r="F69" s="231"/>
      <c r="G69" s="230"/>
      <c r="H69" s="229"/>
      <c r="I69" s="229"/>
    </row>
    <row r="70" spans="1:15" ht="13.15" hidden="1" customHeight="1" outlineLevel="2">
      <c r="A70" s="232"/>
      <c r="B70" s="234"/>
      <c r="C70" s="233"/>
      <c r="D70" s="232"/>
      <c r="E70" s="231" t="s">
        <v>1256</v>
      </c>
      <c r="F70" s="231"/>
      <c r="G70" s="230"/>
      <c r="H70" s="229"/>
      <c r="I70" s="229"/>
    </row>
    <row r="71" spans="1:15" ht="13.15" hidden="1" customHeight="1" outlineLevel="2">
      <c r="A71" s="232"/>
      <c r="B71" s="234"/>
      <c r="C71" s="233"/>
      <c r="D71" s="232"/>
      <c r="E71" s="231"/>
      <c r="F71" s="231" t="s">
        <v>1269</v>
      </c>
      <c r="G71" s="230"/>
      <c r="H71" s="229">
        <v>50.913799999999995</v>
      </c>
      <c r="I71" s="229"/>
    </row>
    <row r="72" spans="1:15" ht="13.15" hidden="1" customHeight="1" outlineLevel="2">
      <c r="A72" s="232"/>
      <c r="B72" s="234"/>
      <c r="C72" s="233"/>
      <c r="D72" s="232"/>
      <c r="E72" s="231"/>
      <c r="F72" s="231" t="s">
        <v>1268</v>
      </c>
      <c r="G72" s="230"/>
      <c r="H72" s="229">
        <v>0.63</v>
      </c>
      <c r="I72" s="229"/>
    </row>
    <row r="73" spans="1:15" ht="13.15" hidden="1" customHeight="1" outlineLevel="2">
      <c r="A73" s="232"/>
      <c r="B73" s="234"/>
      <c r="C73" s="233"/>
      <c r="D73" s="232"/>
      <c r="E73" s="231"/>
      <c r="F73" s="231" t="s">
        <v>1267</v>
      </c>
      <c r="G73" s="230"/>
      <c r="H73" s="229">
        <v>0.22499999999999998</v>
      </c>
      <c r="I73" s="229"/>
    </row>
    <row r="74" spans="1:15" ht="13.15" hidden="1" customHeight="1" outlineLevel="2">
      <c r="A74" s="232"/>
      <c r="B74" s="234"/>
      <c r="C74" s="233"/>
      <c r="D74" s="232"/>
      <c r="E74" s="231"/>
      <c r="F74" s="231" t="s">
        <v>1266</v>
      </c>
      <c r="G74" s="230"/>
      <c r="H74" s="229">
        <v>0.14399999999999999</v>
      </c>
      <c r="I74" s="229"/>
    </row>
    <row r="75" spans="1:15" ht="13.15" hidden="1" customHeight="1" outlineLevel="2">
      <c r="A75" s="232"/>
      <c r="B75" s="234"/>
      <c r="C75" s="233"/>
      <c r="D75" s="232"/>
      <c r="E75" s="231" t="s">
        <v>1252</v>
      </c>
      <c r="F75" s="231"/>
      <c r="G75" s="230"/>
      <c r="H75" s="229"/>
      <c r="I75" s="229"/>
    </row>
    <row r="76" spans="1:15" ht="13.15" hidden="1" customHeight="1" outlineLevel="2">
      <c r="A76" s="232"/>
      <c r="B76" s="234"/>
      <c r="C76" s="233"/>
      <c r="D76" s="232"/>
      <c r="E76" s="231"/>
      <c r="F76" s="231" t="s">
        <v>1265</v>
      </c>
      <c r="G76" s="230"/>
      <c r="H76" s="229">
        <v>2.1516000000000002</v>
      </c>
      <c r="I76" s="229"/>
    </row>
    <row r="77" spans="1:15" ht="25.5" outlineLevel="1" collapsed="1">
      <c r="A77" s="277">
        <f>MAX(A54:A76)+1</f>
        <v>9</v>
      </c>
      <c r="B77" s="278" t="str">
        <f>CONCATENATE(MID(C77,1,5),MID(C77,7,4),MID(D77,1,1),MID(A77,1,3))</f>
        <v>776410811C9</v>
      </c>
      <c r="C77" s="278" t="s">
        <v>1242</v>
      </c>
      <c r="D77" s="277" t="s">
        <v>301</v>
      </c>
      <c r="E77" s="279"/>
      <c r="F77" s="280" t="s">
        <v>1264</v>
      </c>
      <c r="G77" s="281"/>
      <c r="H77" s="282">
        <v>51</v>
      </c>
      <c r="I77" s="282" t="s">
        <v>235</v>
      </c>
      <c r="J77" s="66">
        <v>0</v>
      </c>
      <c r="K77" s="66">
        <f>ROUND(H77*J77,1)</f>
        <v>0</v>
      </c>
      <c r="L77" s="283">
        <v>0</v>
      </c>
      <c r="M77" s="284">
        <f>ROUND(H77*L77,5)</f>
        <v>0</v>
      </c>
      <c r="N77" s="283">
        <v>2.9999999999999997E-4</v>
      </c>
      <c r="O77" s="284">
        <f>ROUND(H77*N77,5)</f>
        <v>1.5299999999999999E-2</v>
      </c>
    </row>
    <row r="78" spans="1:15" ht="13.15" hidden="1" customHeight="1" outlineLevel="2">
      <c r="A78" s="232"/>
      <c r="B78" s="234"/>
      <c r="C78" s="233"/>
      <c r="D78" s="232"/>
      <c r="E78" s="231"/>
      <c r="F78" s="231"/>
      <c r="G78" s="230"/>
      <c r="H78" s="229">
        <v>0.19</v>
      </c>
      <c r="I78" s="229"/>
    </row>
    <row r="79" spans="1:15" ht="13.15" hidden="1" customHeight="1" outlineLevel="2">
      <c r="A79" s="232"/>
      <c r="B79" s="234"/>
      <c r="C79" s="233"/>
      <c r="D79" s="232"/>
      <c r="E79" s="231" t="s">
        <v>1212</v>
      </c>
      <c r="F79" s="231"/>
      <c r="G79" s="230"/>
      <c r="H79" s="229"/>
      <c r="I79" s="229"/>
    </row>
    <row r="80" spans="1:15" ht="13.15" hidden="1" customHeight="1" outlineLevel="2">
      <c r="A80" s="232"/>
      <c r="B80" s="234"/>
      <c r="C80" s="233"/>
      <c r="D80" s="232"/>
      <c r="E80" s="231"/>
      <c r="F80" s="231" t="s">
        <v>1263</v>
      </c>
      <c r="G80" s="230"/>
      <c r="H80" s="229">
        <v>4.34</v>
      </c>
      <c r="I80" s="229"/>
    </row>
    <row r="81" spans="1:15" ht="13.15" hidden="1" customHeight="1" outlineLevel="2">
      <c r="A81" s="232"/>
      <c r="B81" s="234"/>
      <c r="C81" s="233"/>
      <c r="D81" s="232"/>
      <c r="E81" s="231"/>
      <c r="F81" s="231" t="s">
        <v>1254</v>
      </c>
      <c r="G81" s="230"/>
      <c r="H81" s="229">
        <v>0.6</v>
      </c>
      <c r="I81" s="229"/>
    </row>
    <row r="82" spans="1:15" ht="13.15" hidden="1" customHeight="1" outlineLevel="2">
      <c r="A82" s="232"/>
      <c r="B82" s="234"/>
      <c r="C82" s="233"/>
      <c r="D82" s="232"/>
      <c r="E82" s="231" t="s">
        <v>1262</v>
      </c>
      <c r="F82" s="231"/>
      <c r="G82" s="230"/>
      <c r="H82" s="229"/>
      <c r="I82" s="229"/>
    </row>
    <row r="83" spans="1:15" ht="13.15" hidden="1" customHeight="1" outlineLevel="2">
      <c r="A83" s="232"/>
      <c r="B83" s="234"/>
      <c r="C83" s="233"/>
      <c r="D83" s="232"/>
      <c r="E83" s="231"/>
      <c r="F83" s="231" t="s">
        <v>1261</v>
      </c>
      <c r="G83" s="230"/>
      <c r="H83" s="229">
        <v>9.7799999999999994</v>
      </c>
      <c r="I83" s="229"/>
    </row>
    <row r="84" spans="1:15" ht="13.15" hidden="1" customHeight="1" outlineLevel="2">
      <c r="A84" s="232"/>
      <c r="B84" s="234"/>
      <c r="C84" s="233"/>
      <c r="D84" s="232"/>
      <c r="E84" s="231"/>
      <c r="F84" s="231" t="s">
        <v>1260</v>
      </c>
      <c r="G84" s="230"/>
      <c r="H84" s="229">
        <v>0.5</v>
      </c>
      <c r="I84" s="229"/>
    </row>
    <row r="85" spans="1:15" ht="13.15" hidden="1" customHeight="1" outlineLevel="2">
      <c r="A85" s="232"/>
      <c r="B85" s="234"/>
      <c r="C85" s="233"/>
      <c r="D85" s="232"/>
      <c r="E85" s="231"/>
      <c r="F85" s="231" t="s">
        <v>1259</v>
      </c>
      <c r="G85" s="230"/>
      <c r="H85" s="229">
        <v>1.2</v>
      </c>
      <c r="I85" s="229"/>
    </row>
    <row r="86" spans="1:15" ht="13.15" hidden="1" customHeight="1" outlineLevel="2">
      <c r="A86" s="232"/>
      <c r="B86" s="234"/>
      <c r="C86" s="233"/>
      <c r="D86" s="232"/>
      <c r="E86" s="231" t="s">
        <v>1258</v>
      </c>
      <c r="F86" s="231"/>
      <c r="G86" s="230"/>
      <c r="H86" s="229"/>
      <c r="I86" s="229"/>
    </row>
    <row r="87" spans="1:15" ht="13.15" hidden="1" customHeight="1" outlineLevel="2">
      <c r="A87" s="232"/>
      <c r="B87" s="234"/>
      <c r="C87" s="233"/>
      <c r="D87" s="232"/>
      <c r="E87" s="231"/>
      <c r="F87" s="231" t="s">
        <v>1254</v>
      </c>
      <c r="G87" s="230"/>
      <c r="H87" s="229">
        <v>0.6</v>
      </c>
      <c r="I87" s="229"/>
    </row>
    <row r="88" spans="1:15" ht="13.15" hidden="1" customHeight="1" outlineLevel="2">
      <c r="A88" s="232"/>
      <c r="B88" s="234"/>
      <c r="C88" s="233"/>
      <c r="D88" s="232"/>
      <c r="E88" s="231" t="s">
        <v>1257</v>
      </c>
      <c r="F88" s="231"/>
      <c r="G88" s="230"/>
      <c r="H88" s="229"/>
      <c r="I88" s="229"/>
    </row>
    <row r="89" spans="1:15" ht="13.15" hidden="1" customHeight="1" outlineLevel="2">
      <c r="A89" s="232"/>
      <c r="B89" s="234"/>
      <c r="C89" s="233"/>
      <c r="D89" s="232"/>
      <c r="E89" s="231" t="s">
        <v>1256</v>
      </c>
      <c r="F89" s="231"/>
      <c r="G89" s="230"/>
      <c r="H89" s="229"/>
      <c r="I89" s="229"/>
    </row>
    <row r="90" spans="1:15" ht="13.15" hidden="1" customHeight="1" outlineLevel="2">
      <c r="A90" s="232"/>
      <c r="B90" s="234"/>
      <c r="C90" s="233"/>
      <c r="D90" s="232"/>
      <c r="E90" s="231"/>
      <c r="F90" s="231" t="s">
        <v>1255</v>
      </c>
      <c r="G90" s="230"/>
      <c r="H90" s="229">
        <v>27.169999999999998</v>
      </c>
      <c r="I90" s="229"/>
    </row>
    <row r="91" spans="1:15" ht="13.15" hidden="1" customHeight="1" outlineLevel="2">
      <c r="A91" s="232"/>
      <c r="B91" s="234"/>
      <c r="C91" s="233"/>
      <c r="D91" s="232"/>
      <c r="E91" s="231"/>
      <c r="F91" s="231" t="s">
        <v>1254</v>
      </c>
      <c r="G91" s="230"/>
      <c r="H91" s="229">
        <v>0.6</v>
      </c>
      <c r="I91" s="229"/>
    </row>
    <row r="92" spans="1:15" ht="13.15" hidden="1" customHeight="1" outlineLevel="2">
      <c r="A92" s="232"/>
      <c r="B92" s="234"/>
      <c r="C92" s="233"/>
      <c r="D92" s="232"/>
      <c r="E92" s="231"/>
      <c r="F92" s="231" t="s">
        <v>1253</v>
      </c>
      <c r="G92" s="230"/>
      <c r="H92" s="229">
        <v>0.72</v>
      </c>
      <c r="I92" s="229"/>
    </row>
    <row r="93" spans="1:15" ht="13.15" hidden="1" customHeight="1" outlineLevel="2">
      <c r="A93" s="232"/>
      <c r="B93" s="234"/>
      <c r="C93" s="233"/>
      <c r="D93" s="232"/>
      <c r="E93" s="231" t="s">
        <v>1252</v>
      </c>
      <c r="F93" s="231"/>
      <c r="G93" s="230"/>
      <c r="H93" s="229"/>
      <c r="I93" s="229"/>
    </row>
    <row r="94" spans="1:15" ht="13.15" hidden="1" customHeight="1" outlineLevel="2">
      <c r="A94" s="232"/>
      <c r="B94" s="234"/>
      <c r="C94" s="233"/>
      <c r="D94" s="232"/>
      <c r="E94" s="231"/>
      <c r="F94" s="231" t="s">
        <v>1251</v>
      </c>
      <c r="G94" s="230"/>
      <c r="H94" s="229">
        <v>5.3000000000000007</v>
      </c>
      <c r="I94" s="229"/>
    </row>
    <row r="95" spans="1:15" outlineLevel="1" collapsed="1">
      <c r="A95" s="277">
        <f>MAX(A57:A94)+1</f>
        <v>10</v>
      </c>
      <c r="B95" s="278" t="str">
        <f>CONCATENATE(MID(C95,1,5),MID(C95,7,4),MID(D95,1,1),MID(A95,1,3))</f>
        <v>776430811C10</v>
      </c>
      <c r="C95" s="278" t="s">
        <v>1250</v>
      </c>
      <c r="D95" s="277" t="s">
        <v>301</v>
      </c>
      <c r="E95" s="279"/>
      <c r="F95" s="280" t="s">
        <v>1249</v>
      </c>
      <c r="G95" s="281"/>
      <c r="H95" s="282">
        <v>4.0999999999999996</v>
      </c>
      <c r="I95" s="282" t="s">
        <v>235</v>
      </c>
      <c r="J95" s="66">
        <v>0</v>
      </c>
      <c r="K95" s="66">
        <f>ROUND(H95*J95,1)</f>
        <v>0</v>
      </c>
      <c r="L95" s="283">
        <v>0</v>
      </c>
      <c r="M95" s="284">
        <f>ROUND(H95*L95,5)</f>
        <v>0</v>
      </c>
      <c r="N95" s="283">
        <v>2.9999999999999997E-4</v>
      </c>
      <c r="O95" s="284">
        <f>ROUND(H95*N95,5)</f>
        <v>1.23E-3</v>
      </c>
    </row>
    <row r="96" spans="1:15" ht="13.15" hidden="1" customHeight="1" outlineLevel="2">
      <c r="A96" s="232"/>
      <c r="B96" s="234"/>
      <c r="C96" s="233"/>
      <c r="D96" s="232"/>
      <c r="E96" s="231"/>
      <c r="F96" s="231"/>
      <c r="G96" s="230"/>
      <c r="H96" s="229">
        <v>0.05</v>
      </c>
      <c r="I96" s="229"/>
    </row>
    <row r="97" spans="1:15" ht="13.15" hidden="1" customHeight="1" outlineLevel="2">
      <c r="A97" s="232"/>
      <c r="B97" s="234"/>
      <c r="C97" s="233"/>
      <c r="D97" s="232"/>
      <c r="E97" s="231"/>
      <c r="F97" s="231" t="s">
        <v>1248</v>
      </c>
      <c r="G97" s="230"/>
      <c r="H97" s="229">
        <v>4.05</v>
      </c>
      <c r="I97" s="229"/>
    </row>
    <row r="98" spans="1:15" outlineLevel="1" collapsed="1">
      <c r="A98" s="277">
        <f>MAX(A64:A97)+1</f>
        <v>11</v>
      </c>
      <c r="B98" s="278" t="str">
        <f>CONCATENATE(MID(C98,1,5),MID(C98,7,4),MID(D98,1,1),MID(A98,1,3))</f>
        <v>776201811C11</v>
      </c>
      <c r="C98" s="278" t="s">
        <v>1247</v>
      </c>
      <c r="D98" s="277" t="s">
        <v>301</v>
      </c>
      <c r="E98" s="279"/>
      <c r="F98" s="280" t="s">
        <v>970</v>
      </c>
      <c r="G98" s="281"/>
      <c r="H98" s="282">
        <v>105</v>
      </c>
      <c r="I98" s="282" t="s">
        <v>153</v>
      </c>
      <c r="J98" s="66">
        <v>0</v>
      </c>
      <c r="K98" s="66">
        <f>ROUND(H98*J98,1)</f>
        <v>0</v>
      </c>
      <c r="L98" s="283">
        <v>0</v>
      </c>
      <c r="M98" s="284">
        <f>ROUND(H98*L98,5)</f>
        <v>0</v>
      </c>
      <c r="N98" s="283">
        <v>2.5000000000000001E-3</v>
      </c>
      <c r="O98" s="284">
        <f>ROUND(H98*N98,5)</f>
        <v>0.26250000000000001</v>
      </c>
    </row>
    <row r="99" spans="1:15" ht="13.15" hidden="1" customHeight="1" outlineLevel="2">
      <c r="A99" s="232"/>
      <c r="B99" s="234"/>
      <c r="C99" s="233"/>
      <c r="D99" s="232"/>
      <c r="E99" s="231"/>
      <c r="F99" s="231"/>
      <c r="G99" s="230"/>
      <c r="H99" s="229">
        <v>0.23699999999999999</v>
      </c>
      <c r="I99" s="229"/>
    </row>
    <row r="100" spans="1:15" ht="13.15" hidden="1" customHeight="1" outlineLevel="2">
      <c r="A100" s="232"/>
      <c r="B100" s="234"/>
      <c r="C100" s="233"/>
      <c r="D100" s="232"/>
      <c r="E100" s="231" t="s">
        <v>1240</v>
      </c>
      <c r="F100" s="231"/>
      <c r="G100" s="230"/>
      <c r="H100" s="229"/>
      <c r="I100" s="229"/>
    </row>
    <row r="101" spans="1:15" ht="13.15" hidden="1" customHeight="1" outlineLevel="2">
      <c r="A101" s="232"/>
      <c r="B101" s="234"/>
      <c r="C101" s="233"/>
      <c r="D101" s="232"/>
      <c r="E101" s="231"/>
      <c r="F101" s="231" t="s">
        <v>1246</v>
      </c>
      <c r="G101" s="230"/>
      <c r="H101" s="229">
        <v>90.72</v>
      </c>
      <c r="I101" s="229"/>
    </row>
    <row r="102" spans="1:15" ht="13.15" hidden="1" customHeight="1" outlineLevel="2">
      <c r="A102" s="232"/>
      <c r="B102" s="234"/>
      <c r="C102" s="233"/>
      <c r="D102" s="232"/>
      <c r="E102" s="231"/>
      <c r="F102" s="231" t="s">
        <v>940</v>
      </c>
      <c r="G102" s="230"/>
      <c r="H102" s="229">
        <v>0.2175</v>
      </c>
      <c r="I102" s="229"/>
    </row>
    <row r="103" spans="1:15" ht="13.15" hidden="1" customHeight="1" outlineLevel="2">
      <c r="A103" s="232"/>
      <c r="B103" s="234"/>
      <c r="C103" s="233"/>
      <c r="D103" s="232"/>
      <c r="E103" s="231"/>
      <c r="F103" s="231" t="s">
        <v>1245</v>
      </c>
      <c r="G103" s="230"/>
      <c r="H103" s="229">
        <v>1.2</v>
      </c>
      <c r="I103" s="229"/>
    </row>
    <row r="104" spans="1:15" ht="13.15" hidden="1" customHeight="1" outlineLevel="2">
      <c r="A104" s="232"/>
      <c r="B104" s="234"/>
      <c r="C104" s="233"/>
      <c r="D104" s="232"/>
      <c r="E104" s="231"/>
      <c r="F104" s="231" t="s">
        <v>1244</v>
      </c>
      <c r="G104" s="230"/>
      <c r="H104" s="229">
        <v>0.18</v>
      </c>
      <c r="I104" s="229"/>
    </row>
    <row r="105" spans="1:15" ht="13.15" hidden="1" customHeight="1" outlineLevel="2">
      <c r="A105" s="232"/>
      <c r="B105" s="234"/>
      <c r="C105" s="233"/>
      <c r="D105" s="232"/>
      <c r="E105" s="231" t="s">
        <v>1237</v>
      </c>
      <c r="F105" s="231"/>
      <c r="G105" s="230"/>
      <c r="H105" s="229"/>
      <c r="I105" s="229"/>
    </row>
    <row r="106" spans="1:15" ht="13.15" hidden="1" customHeight="1" outlineLevel="2">
      <c r="A106" s="232"/>
      <c r="B106" s="234"/>
      <c r="C106" s="233"/>
      <c r="D106" s="232"/>
      <c r="E106" s="231"/>
      <c r="F106" s="231" t="s">
        <v>1243</v>
      </c>
      <c r="G106" s="230"/>
      <c r="H106" s="229">
        <v>12.1302</v>
      </c>
      <c r="I106" s="229"/>
    </row>
    <row r="107" spans="1:15" ht="13.15" hidden="1" customHeight="1" outlineLevel="2">
      <c r="A107" s="232"/>
      <c r="B107" s="234"/>
      <c r="C107" s="233"/>
      <c r="D107" s="232"/>
      <c r="E107" s="231"/>
      <c r="F107" s="231" t="s">
        <v>1101</v>
      </c>
      <c r="G107" s="230"/>
      <c r="H107" s="229">
        <v>0.315</v>
      </c>
      <c r="I107" s="229"/>
    </row>
    <row r="108" spans="1:15" outlineLevel="1" collapsed="1">
      <c r="A108" s="277">
        <f>MAX(A77:A107)+1</f>
        <v>12</v>
      </c>
      <c r="B108" s="278" t="str">
        <f>CONCATENATE(MID(C108,1,5),MID(C108,7,4),MID(D108,1,1),MID(A108,1,3))</f>
        <v>776410811C12</v>
      </c>
      <c r="C108" s="278" t="s">
        <v>1242</v>
      </c>
      <c r="D108" s="277" t="s">
        <v>301</v>
      </c>
      <c r="E108" s="279"/>
      <c r="F108" s="280" t="s">
        <v>1241</v>
      </c>
      <c r="G108" s="281"/>
      <c r="H108" s="282">
        <v>57</v>
      </c>
      <c r="I108" s="282" t="s">
        <v>235</v>
      </c>
      <c r="J108" s="66">
        <v>0</v>
      </c>
      <c r="K108" s="66">
        <f>ROUND(H108*J108,1)</f>
        <v>0</v>
      </c>
      <c r="L108" s="283">
        <v>0</v>
      </c>
      <c r="M108" s="284">
        <f>ROUND(H108*L108,5)</f>
        <v>0</v>
      </c>
      <c r="N108" s="283">
        <v>2.9999999999999997E-4</v>
      </c>
      <c r="O108" s="284">
        <f>ROUND(H108*N108,5)</f>
        <v>1.7100000000000001E-2</v>
      </c>
    </row>
    <row r="109" spans="1:15" ht="13.15" hidden="1" customHeight="1" outlineLevel="2">
      <c r="A109" s="232"/>
      <c r="B109" s="234"/>
      <c r="C109" s="233"/>
      <c r="D109" s="232"/>
      <c r="E109" s="231"/>
      <c r="F109" s="231"/>
      <c r="G109" s="230"/>
      <c r="H109" s="229">
        <v>0.28999999999999998</v>
      </c>
      <c r="I109" s="229"/>
    </row>
    <row r="110" spans="1:15" ht="13.15" hidden="1" customHeight="1" outlineLevel="2">
      <c r="A110" s="232"/>
      <c r="B110" s="234"/>
      <c r="C110" s="233"/>
      <c r="D110" s="232"/>
      <c r="E110" s="231" t="s">
        <v>1240</v>
      </c>
      <c r="F110" s="231"/>
      <c r="G110" s="230"/>
      <c r="H110" s="229"/>
      <c r="I110" s="229"/>
    </row>
    <row r="111" spans="1:15" ht="13.15" hidden="1" customHeight="1" outlineLevel="2">
      <c r="A111" s="232"/>
      <c r="B111" s="234"/>
      <c r="C111" s="233"/>
      <c r="D111" s="232"/>
      <c r="E111" s="231"/>
      <c r="F111" s="231" t="s">
        <v>1239</v>
      </c>
      <c r="G111" s="230"/>
      <c r="H111" s="229">
        <v>41.569999999999993</v>
      </c>
      <c r="I111" s="229"/>
    </row>
    <row r="112" spans="1:15" ht="13.15" hidden="1" customHeight="1" outlineLevel="2">
      <c r="A112" s="232"/>
      <c r="B112" s="234"/>
      <c r="C112" s="233"/>
      <c r="D112" s="232"/>
      <c r="E112" s="231"/>
      <c r="F112" s="231" t="s">
        <v>1238</v>
      </c>
      <c r="G112" s="230"/>
      <c r="H112" s="229">
        <v>1.5</v>
      </c>
      <c r="I112" s="229"/>
    </row>
    <row r="113" spans="1:15" ht="13.15" hidden="1" customHeight="1" outlineLevel="2">
      <c r="A113" s="232"/>
      <c r="B113" s="234"/>
      <c r="C113" s="233"/>
      <c r="D113" s="232"/>
      <c r="E113" s="231" t="s">
        <v>1237</v>
      </c>
      <c r="F113" s="231"/>
      <c r="G113" s="230"/>
      <c r="H113" s="229"/>
      <c r="I113" s="229"/>
    </row>
    <row r="114" spans="1:15" ht="13.15" hidden="1" customHeight="1" outlineLevel="2">
      <c r="A114" s="232"/>
      <c r="B114" s="234"/>
      <c r="C114" s="233"/>
      <c r="D114" s="232"/>
      <c r="E114" s="231"/>
      <c r="F114" s="231" t="s">
        <v>1236</v>
      </c>
      <c r="G114" s="230"/>
      <c r="H114" s="229">
        <v>13.34</v>
      </c>
      <c r="I114" s="229"/>
    </row>
    <row r="115" spans="1:15" ht="13.15" hidden="1" customHeight="1" outlineLevel="2">
      <c r="A115" s="232"/>
      <c r="B115" s="234"/>
      <c r="C115" s="233"/>
      <c r="D115" s="232"/>
      <c r="E115" s="231"/>
      <c r="F115" s="231" t="s">
        <v>521</v>
      </c>
      <c r="G115" s="230"/>
      <c r="H115" s="229">
        <v>0.3</v>
      </c>
      <c r="I115" s="229"/>
    </row>
    <row r="116" spans="1:15" outlineLevel="1" collapsed="1">
      <c r="A116" s="277">
        <f>MAX(A85:A115)+1</f>
        <v>13</v>
      </c>
      <c r="B116" s="278" t="str">
        <f>CONCATENATE(MID(C116,1,5),MID(C116,7,4),MID(D116,1,1),MID(A116,1,3))</f>
        <v>HZS249200C13</v>
      </c>
      <c r="C116" s="278" t="s">
        <v>1235</v>
      </c>
      <c r="D116" s="277" t="s">
        <v>301</v>
      </c>
      <c r="E116" s="279"/>
      <c r="F116" s="280" t="s">
        <v>1234</v>
      </c>
      <c r="G116" s="281"/>
      <c r="H116" s="282">
        <v>1</v>
      </c>
      <c r="I116" s="282" t="s">
        <v>576</v>
      </c>
      <c r="J116" s="66">
        <v>0</v>
      </c>
      <c r="K116" s="66">
        <f>ROUND(H116*J116,1)</f>
        <v>0</v>
      </c>
      <c r="L116" s="283">
        <v>0</v>
      </c>
      <c r="M116" s="284">
        <f>ROUND(H116*L116,5)</f>
        <v>0</v>
      </c>
      <c r="N116" s="283">
        <v>0</v>
      </c>
      <c r="O116" s="284">
        <f>ROUND(H116*N116,5)</f>
        <v>0</v>
      </c>
    </row>
    <row r="117" spans="1:15" ht="13.15" hidden="1" customHeight="1" outlineLevel="2">
      <c r="A117" s="232"/>
      <c r="B117" s="234"/>
      <c r="C117" s="233"/>
      <c r="D117" s="232"/>
      <c r="E117" s="231"/>
      <c r="F117" s="231"/>
      <c r="G117" s="230"/>
      <c r="H117" s="229">
        <v>1</v>
      </c>
      <c r="I117" s="229"/>
    </row>
    <row r="118" spans="1:15" ht="13.15" customHeight="1" outlineLevel="1">
      <c r="A118" s="205"/>
      <c r="B118" s="205"/>
      <c r="C118" s="205"/>
      <c r="D118" s="205"/>
      <c r="E118" s="207"/>
      <c r="F118" s="207"/>
      <c r="G118" s="206"/>
      <c r="H118" s="204"/>
      <c r="I118" s="205"/>
    </row>
    <row r="119" spans="1:15" ht="13.15" customHeight="1" outlineLevel="1">
      <c r="A119" s="226"/>
      <c r="B119" s="226"/>
      <c r="C119" s="226"/>
      <c r="D119" s="226"/>
      <c r="E119" s="228"/>
      <c r="F119" s="228"/>
      <c r="G119" s="227"/>
      <c r="H119" s="225"/>
      <c r="I119" s="226"/>
      <c r="J119" s="225"/>
      <c r="K119" s="225"/>
      <c r="L119" s="225"/>
      <c r="M119" s="225"/>
      <c r="N119" s="225"/>
      <c r="O119" s="225"/>
    </row>
    <row r="120" spans="1:15" s="208" customFormat="1" ht="24" customHeight="1">
      <c r="A120" s="216"/>
      <c r="B120" s="216" t="s">
        <v>817</v>
      </c>
      <c r="C120" s="217"/>
      <c r="D120" s="216"/>
      <c r="E120" s="215"/>
      <c r="F120" s="214" t="s">
        <v>1233</v>
      </c>
      <c r="G120" s="213"/>
      <c r="H120" s="212"/>
      <c r="I120" s="210"/>
      <c r="J120" s="211"/>
      <c r="K120" s="210">
        <f>SUBTOTAL(9,K121:K200)</f>
        <v>0</v>
      </c>
      <c r="L120" s="211"/>
      <c r="M120" s="209">
        <f>SUBTOTAL(9,M121:M200)</f>
        <v>0</v>
      </c>
      <c r="N120" s="210"/>
      <c r="O120" s="209">
        <f>SUBTOTAL(9,O121:O200)</f>
        <v>20.372209999999999</v>
      </c>
    </row>
    <row r="121" spans="1:15" ht="13.15" customHeight="1" outlineLevel="1">
      <c r="A121" s="223"/>
      <c r="B121" s="224"/>
      <c r="C121" s="222"/>
      <c r="D121" s="223"/>
      <c r="E121" s="222"/>
      <c r="F121" s="222"/>
      <c r="G121" s="221"/>
      <c r="H121" s="220"/>
      <c r="I121" s="220"/>
    </row>
    <row r="122" spans="1:15" ht="25.5" outlineLevel="1" collapsed="1">
      <c r="A122" s="277">
        <f>MAX(A116:A121)+1</f>
        <v>14</v>
      </c>
      <c r="B122" s="278" t="str">
        <f>CONCATENATE(MID(C122,1,5),MID(C122,7,4),MID(D122,1,1),MID(A122,1,3))</f>
        <v>978013191C14</v>
      </c>
      <c r="C122" s="278" t="s">
        <v>959</v>
      </c>
      <c r="D122" s="277" t="s">
        <v>301</v>
      </c>
      <c r="E122" s="279"/>
      <c r="F122" s="280" t="s">
        <v>1232</v>
      </c>
      <c r="G122" s="281"/>
      <c r="H122" s="282">
        <v>84</v>
      </c>
      <c r="I122" s="282" t="s">
        <v>153</v>
      </c>
      <c r="J122" s="66">
        <v>0</v>
      </c>
      <c r="K122" s="66">
        <f>ROUND(H122*J122,1)</f>
        <v>0</v>
      </c>
      <c r="L122" s="283">
        <v>0</v>
      </c>
      <c r="M122" s="284">
        <f>ROUND(H122*L122,5)</f>
        <v>0</v>
      </c>
      <c r="N122" s="283">
        <v>4.5999999999999999E-2</v>
      </c>
      <c r="O122" s="284">
        <f>ROUND(H122*N122,5)</f>
        <v>3.8639999999999999</v>
      </c>
    </row>
    <row r="123" spans="1:15" ht="13.15" hidden="1" customHeight="1" outlineLevel="2">
      <c r="A123" s="232"/>
      <c r="B123" s="234"/>
      <c r="C123" s="233"/>
      <c r="D123" s="232"/>
      <c r="E123" s="231"/>
      <c r="F123" s="231"/>
      <c r="G123" s="230"/>
      <c r="H123" s="229">
        <v>0.68200000000000005</v>
      </c>
      <c r="I123" s="229"/>
    </row>
    <row r="124" spans="1:15" ht="13.15" hidden="1" customHeight="1" outlineLevel="2">
      <c r="A124" s="232"/>
      <c r="B124" s="234"/>
      <c r="C124" s="233"/>
      <c r="D124" s="232"/>
      <c r="E124" s="231"/>
      <c r="F124" s="231" t="s">
        <v>1231</v>
      </c>
      <c r="G124" s="230"/>
      <c r="H124" s="229">
        <v>42.21</v>
      </c>
      <c r="I124" s="229"/>
    </row>
    <row r="125" spans="1:15" ht="13.15" hidden="1" customHeight="1" outlineLevel="2">
      <c r="A125" s="232"/>
      <c r="B125" s="234"/>
      <c r="C125" s="233"/>
      <c r="D125" s="232"/>
      <c r="E125" s="231"/>
      <c r="F125" s="231" t="s">
        <v>1230</v>
      </c>
      <c r="G125" s="230"/>
      <c r="H125" s="229">
        <v>42.3172</v>
      </c>
      <c r="I125" s="229"/>
    </row>
    <row r="126" spans="1:15" ht="13.15" hidden="1" customHeight="1" outlineLevel="2">
      <c r="A126" s="232"/>
      <c r="B126" s="234"/>
      <c r="C126" s="233"/>
      <c r="D126" s="232"/>
      <c r="E126" s="231"/>
      <c r="F126" s="231" t="s">
        <v>1229</v>
      </c>
      <c r="G126" s="230"/>
      <c r="H126" s="229">
        <v>-2.8565</v>
      </c>
      <c r="I126" s="229"/>
    </row>
    <row r="127" spans="1:15" ht="13.15" hidden="1" customHeight="1" outlineLevel="2">
      <c r="A127" s="232"/>
      <c r="B127" s="234"/>
      <c r="C127" s="233"/>
      <c r="D127" s="232"/>
      <c r="E127" s="231"/>
      <c r="F127" s="231" t="s">
        <v>1228</v>
      </c>
      <c r="G127" s="230"/>
      <c r="H127" s="229">
        <v>1.6475</v>
      </c>
      <c r="I127" s="229"/>
    </row>
    <row r="128" spans="1:15" outlineLevel="1" collapsed="1">
      <c r="A128" s="277">
        <f>MAX(A6:A127)+1</f>
        <v>15</v>
      </c>
      <c r="B128" s="278" t="str">
        <f>CONCATENATE(MID(C128,1,5),MID(C128,7,4),MID(D128,1,1),MID(A128,1,3))</f>
        <v>978059541C15</v>
      </c>
      <c r="C128" s="278" t="s">
        <v>1227</v>
      </c>
      <c r="D128" s="277" t="s">
        <v>301</v>
      </c>
      <c r="E128" s="279"/>
      <c r="F128" s="280" t="s">
        <v>1226</v>
      </c>
      <c r="G128" s="281"/>
      <c r="H128" s="282">
        <v>17</v>
      </c>
      <c r="I128" s="282" t="s">
        <v>153</v>
      </c>
      <c r="J128" s="66">
        <v>0</v>
      </c>
      <c r="K128" s="66">
        <f>ROUND(H128*J128,1)</f>
        <v>0</v>
      </c>
      <c r="L128" s="283">
        <v>0</v>
      </c>
      <c r="M128" s="284">
        <f>ROUND(H128*L128,5)</f>
        <v>0</v>
      </c>
      <c r="N128" s="283">
        <v>6.8000000000000005E-2</v>
      </c>
      <c r="O128" s="284">
        <f>ROUND(H128*N128,5)</f>
        <v>1.1559999999999999</v>
      </c>
    </row>
    <row r="129" spans="1:15" ht="13.15" hidden="1" customHeight="1" outlineLevel="2">
      <c r="A129" s="232"/>
      <c r="B129" s="234"/>
      <c r="C129" s="233"/>
      <c r="D129" s="232"/>
      <c r="E129" s="231"/>
      <c r="F129" s="231"/>
      <c r="G129" s="230"/>
      <c r="H129" s="229">
        <v>0.86</v>
      </c>
      <c r="I129" s="229"/>
    </row>
    <row r="130" spans="1:15" ht="13.15" hidden="1" customHeight="1" outlineLevel="2">
      <c r="A130" s="232"/>
      <c r="B130" s="234"/>
      <c r="C130" s="233"/>
      <c r="D130" s="232"/>
      <c r="E130" s="231"/>
      <c r="F130" s="231" t="s">
        <v>1225</v>
      </c>
      <c r="G130" s="230"/>
      <c r="H130" s="229">
        <v>6.75</v>
      </c>
      <c r="I130" s="229"/>
    </row>
    <row r="131" spans="1:15" ht="13.15" hidden="1" customHeight="1" outlineLevel="2">
      <c r="A131" s="232"/>
      <c r="B131" s="234"/>
      <c r="C131" s="233"/>
      <c r="D131" s="232"/>
      <c r="E131" s="231"/>
      <c r="F131" s="231" t="s">
        <v>1224</v>
      </c>
      <c r="G131" s="230"/>
      <c r="H131" s="229">
        <v>1.98</v>
      </c>
      <c r="I131" s="229"/>
    </row>
    <row r="132" spans="1:15" ht="13.15" hidden="1" customHeight="1" outlineLevel="2">
      <c r="A132" s="232"/>
      <c r="B132" s="234"/>
      <c r="C132" s="233"/>
      <c r="D132" s="232"/>
      <c r="E132" s="231"/>
      <c r="F132" s="231" t="s">
        <v>1223</v>
      </c>
      <c r="G132" s="230"/>
      <c r="H132" s="229">
        <v>7.41</v>
      </c>
      <c r="I132" s="229"/>
    </row>
    <row r="133" spans="1:15" outlineLevel="1" collapsed="1">
      <c r="A133" s="277">
        <f>MAX(A17:A132)+1</f>
        <v>16</v>
      </c>
      <c r="B133" s="278" t="str">
        <f>CONCATENATE(MID(C133,1,5),MID(C133,7,4),MID(D133,1,1),MID(A133,1,3))</f>
        <v>781471810C16</v>
      </c>
      <c r="C133" s="278" t="s">
        <v>1222</v>
      </c>
      <c r="D133" s="277" t="s">
        <v>301</v>
      </c>
      <c r="E133" s="279"/>
      <c r="F133" s="280" t="s">
        <v>1221</v>
      </c>
      <c r="G133" s="281"/>
      <c r="H133" s="282">
        <v>15</v>
      </c>
      <c r="I133" s="282" t="s">
        <v>153</v>
      </c>
      <c r="J133" s="66">
        <v>0</v>
      </c>
      <c r="K133" s="66">
        <f>ROUND(H133*J133,1)</f>
        <v>0</v>
      </c>
      <c r="L133" s="283">
        <v>0</v>
      </c>
      <c r="M133" s="284">
        <f>ROUND(H133*L133,5)</f>
        <v>0</v>
      </c>
      <c r="N133" s="283">
        <v>8.1500000000000003E-2</v>
      </c>
      <c r="O133" s="284">
        <f>ROUND(H133*N133,5)</f>
        <v>1.2224999999999999</v>
      </c>
    </row>
    <row r="134" spans="1:15" ht="13.15" hidden="1" customHeight="1" outlineLevel="2">
      <c r="A134" s="232"/>
      <c r="B134" s="234"/>
      <c r="C134" s="233"/>
      <c r="D134" s="232"/>
      <c r="E134" s="231"/>
      <c r="F134" s="231"/>
      <c r="G134" s="230"/>
      <c r="H134" s="229">
        <v>0.19900000000000001</v>
      </c>
      <c r="I134" s="229"/>
    </row>
    <row r="135" spans="1:15" ht="13.15" hidden="1" customHeight="1" outlineLevel="2">
      <c r="A135" s="232"/>
      <c r="B135" s="234"/>
      <c r="C135" s="233"/>
      <c r="D135" s="232"/>
      <c r="E135" s="231"/>
      <c r="F135" s="231" t="s">
        <v>1220</v>
      </c>
      <c r="G135" s="230"/>
      <c r="H135" s="229">
        <v>2.5499999999999998</v>
      </c>
      <c r="I135" s="229"/>
    </row>
    <row r="136" spans="1:15" ht="13.15" hidden="1" customHeight="1" outlineLevel="2">
      <c r="A136" s="232"/>
      <c r="B136" s="234"/>
      <c r="C136" s="233"/>
      <c r="D136" s="232"/>
      <c r="E136" s="231"/>
      <c r="F136" s="231" t="s">
        <v>1219</v>
      </c>
      <c r="G136" s="230"/>
      <c r="H136" s="229">
        <v>13.620000000000001</v>
      </c>
      <c r="I136" s="229"/>
    </row>
    <row r="137" spans="1:15" ht="13.15" hidden="1" customHeight="1" outlineLevel="2">
      <c r="A137" s="232"/>
      <c r="B137" s="234"/>
      <c r="C137" s="233"/>
      <c r="D137" s="232"/>
      <c r="E137" s="231"/>
      <c r="F137" s="231" t="s">
        <v>1218</v>
      </c>
      <c r="G137" s="230"/>
      <c r="H137" s="229">
        <v>-1.1232000000000002</v>
      </c>
      <c r="I137" s="229"/>
    </row>
    <row r="138" spans="1:15" ht="13.15" hidden="1" customHeight="1" outlineLevel="2">
      <c r="A138" s="232"/>
      <c r="B138" s="234"/>
      <c r="C138" s="233"/>
      <c r="D138" s="232"/>
      <c r="E138" s="231"/>
      <c r="F138" s="231" t="s">
        <v>1217</v>
      </c>
      <c r="G138" s="230"/>
      <c r="H138" s="229">
        <v>0.28799999999999998</v>
      </c>
      <c r="I138" s="229"/>
    </row>
    <row r="139" spans="1:15" ht="13.15" hidden="1" customHeight="1" outlineLevel="2">
      <c r="A139" s="232"/>
      <c r="B139" s="234"/>
      <c r="C139" s="233"/>
      <c r="D139" s="232"/>
      <c r="E139" s="231"/>
      <c r="F139" s="231" t="s">
        <v>1216</v>
      </c>
      <c r="G139" s="230"/>
      <c r="H139" s="229">
        <v>0.21600000000000003</v>
      </c>
      <c r="I139" s="229"/>
    </row>
    <row r="140" spans="1:15" ht="13.15" hidden="1" customHeight="1" outlineLevel="2">
      <c r="A140" s="232"/>
      <c r="B140" s="234"/>
      <c r="C140" s="233"/>
      <c r="D140" s="232"/>
      <c r="E140" s="231"/>
      <c r="F140" s="231" t="s">
        <v>453</v>
      </c>
      <c r="G140" s="230"/>
      <c r="H140" s="229">
        <v>-1.2000000000000002</v>
      </c>
      <c r="I140" s="229"/>
    </row>
    <row r="141" spans="1:15" ht="13.15" hidden="1" customHeight="1" outlineLevel="2">
      <c r="A141" s="232"/>
      <c r="B141" s="234"/>
      <c r="C141" s="233"/>
      <c r="D141" s="232"/>
      <c r="E141" s="231"/>
      <c r="F141" s="231" t="s">
        <v>1215</v>
      </c>
      <c r="G141" s="230"/>
      <c r="H141" s="229">
        <v>0.44999999999999996</v>
      </c>
      <c r="I141" s="229"/>
    </row>
    <row r="142" spans="1:15" outlineLevel="1" collapsed="1">
      <c r="A142" s="277">
        <f>MAX(A21:A141)+1</f>
        <v>17</v>
      </c>
      <c r="B142" s="278" t="str">
        <f>CONCATENATE(MID(C142,1,5),MID(C142,7,4),MID(D142,1,1),MID(A142,1,3))</f>
        <v>976084111C17</v>
      </c>
      <c r="C142" s="278" t="s">
        <v>1214</v>
      </c>
      <c r="D142" s="277" t="s">
        <v>301</v>
      </c>
      <c r="E142" s="279"/>
      <c r="F142" s="280" t="s">
        <v>1213</v>
      </c>
      <c r="G142" s="281"/>
      <c r="H142" s="282">
        <v>3.5</v>
      </c>
      <c r="I142" s="282" t="s">
        <v>153</v>
      </c>
      <c r="J142" s="66">
        <v>0</v>
      </c>
      <c r="K142" s="66">
        <f>ROUND(H142*J142,1)</f>
        <v>0</v>
      </c>
      <c r="L142" s="283">
        <v>0</v>
      </c>
      <c r="M142" s="284">
        <f>ROUND(H142*L142,5)</f>
        <v>0</v>
      </c>
      <c r="N142" s="283">
        <v>2.1260000000000001E-2</v>
      </c>
      <c r="O142" s="284">
        <f>ROUND(H142*N142,5)</f>
        <v>7.4410000000000004E-2</v>
      </c>
    </row>
    <row r="143" spans="1:15" ht="13.15" hidden="1" customHeight="1" outlineLevel="2">
      <c r="A143" s="232"/>
      <c r="B143" s="234"/>
      <c r="C143" s="233"/>
      <c r="D143" s="232"/>
      <c r="E143" s="231"/>
      <c r="F143" s="231"/>
      <c r="G143" s="230"/>
      <c r="H143" s="229">
        <v>2.1000000000000001E-2</v>
      </c>
      <c r="I143" s="229"/>
    </row>
    <row r="144" spans="1:15" ht="13.15" hidden="1" customHeight="1" outlineLevel="2">
      <c r="A144" s="232"/>
      <c r="B144" s="234"/>
      <c r="C144" s="233"/>
      <c r="D144" s="232"/>
      <c r="E144" s="231" t="s">
        <v>1212</v>
      </c>
      <c r="F144" s="231"/>
      <c r="G144" s="230"/>
      <c r="H144" s="229"/>
      <c r="I144" s="229"/>
    </row>
    <row r="145" spans="1:15" ht="13.15" hidden="1" customHeight="1" outlineLevel="2">
      <c r="A145" s="232"/>
      <c r="B145" s="234"/>
      <c r="C145" s="233"/>
      <c r="D145" s="232"/>
      <c r="E145" s="231"/>
      <c r="F145" s="231" t="s">
        <v>1211</v>
      </c>
      <c r="G145" s="230"/>
      <c r="H145" s="229">
        <v>3.2915000000000001</v>
      </c>
      <c r="I145" s="229"/>
    </row>
    <row r="146" spans="1:15" ht="13.15" hidden="1" customHeight="1" outlineLevel="2">
      <c r="A146" s="232"/>
      <c r="B146" s="234"/>
      <c r="C146" s="233"/>
      <c r="D146" s="232"/>
      <c r="E146" s="231"/>
      <c r="F146" s="231" t="s">
        <v>1210</v>
      </c>
      <c r="G146" s="230"/>
      <c r="H146" s="229">
        <v>0.1875</v>
      </c>
      <c r="I146" s="229"/>
    </row>
    <row r="147" spans="1:15" outlineLevel="1" collapsed="1">
      <c r="A147" s="277">
        <f>MAX(A21:A146)+1</f>
        <v>18</v>
      </c>
      <c r="B147" s="278" t="str">
        <f>CONCATENATE(MID(C147,1,5),MID(C147,7,4),MID(D147,1,1),MID(A147,1,3))</f>
        <v>965081223C18</v>
      </c>
      <c r="C147" s="278" t="s">
        <v>1209</v>
      </c>
      <c r="D147" s="277" t="s">
        <v>301</v>
      </c>
      <c r="E147" s="279"/>
      <c r="F147" s="280" t="s">
        <v>969</v>
      </c>
      <c r="G147" s="281"/>
      <c r="H147" s="282">
        <v>23</v>
      </c>
      <c r="I147" s="282" t="s">
        <v>153</v>
      </c>
      <c r="J147" s="66">
        <v>0</v>
      </c>
      <c r="K147" s="66">
        <f>ROUND(H147*J147,1)</f>
        <v>0</v>
      </c>
      <c r="L147" s="283">
        <v>0</v>
      </c>
      <c r="M147" s="284">
        <f>ROUND(H147*L147,5)</f>
        <v>0</v>
      </c>
      <c r="N147" s="283">
        <v>5.7000000000000002E-2</v>
      </c>
      <c r="O147" s="284">
        <f>ROUND(H147*N147,5)</f>
        <v>1.3109999999999999</v>
      </c>
    </row>
    <row r="148" spans="1:15" ht="13.15" hidden="1" customHeight="1" outlineLevel="2">
      <c r="A148" s="232"/>
      <c r="B148" s="234"/>
      <c r="C148" s="233"/>
      <c r="D148" s="232"/>
      <c r="E148" s="231"/>
      <c r="F148" s="231"/>
      <c r="G148" s="230"/>
      <c r="H148" s="229">
        <v>0.77700000000000002</v>
      </c>
      <c r="I148" s="229"/>
    </row>
    <row r="149" spans="1:15" ht="13.15" hidden="1" customHeight="1" outlineLevel="2">
      <c r="A149" s="232"/>
      <c r="B149" s="234"/>
      <c r="C149" s="233"/>
      <c r="D149" s="232"/>
      <c r="E149" s="231" t="s">
        <v>1203</v>
      </c>
      <c r="F149" s="231"/>
      <c r="G149" s="230"/>
      <c r="H149" s="229"/>
      <c r="I149" s="229"/>
    </row>
    <row r="150" spans="1:15" ht="13.15" hidden="1" customHeight="1" outlineLevel="2">
      <c r="A150" s="232"/>
      <c r="B150" s="234"/>
      <c r="C150" s="233"/>
      <c r="D150" s="232"/>
      <c r="E150" s="231"/>
      <c r="F150" s="231" t="s">
        <v>1208</v>
      </c>
      <c r="G150" s="230"/>
      <c r="H150" s="229">
        <v>2.6195999999999997</v>
      </c>
      <c r="I150" s="229"/>
    </row>
    <row r="151" spans="1:15" ht="13.15" hidden="1" customHeight="1" outlineLevel="2">
      <c r="A151" s="232"/>
      <c r="B151" s="234"/>
      <c r="C151" s="233"/>
      <c r="D151" s="232"/>
      <c r="E151" s="231" t="s">
        <v>1200</v>
      </c>
      <c r="F151" s="231"/>
      <c r="G151" s="230"/>
      <c r="H151" s="229"/>
      <c r="I151" s="229"/>
    </row>
    <row r="152" spans="1:15" ht="13.15" hidden="1" customHeight="1" outlineLevel="2">
      <c r="A152" s="232"/>
      <c r="B152" s="234"/>
      <c r="C152" s="233"/>
      <c r="D152" s="232"/>
      <c r="E152" s="231"/>
      <c r="F152" s="231" t="s">
        <v>1207</v>
      </c>
      <c r="G152" s="230"/>
      <c r="H152" s="229">
        <v>19.171600000000002</v>
      </c>
      <c r="I152" s="229"/>
    </row>
    <row r="153" spans="1:15" ht="13.15" hidden="1" customHeight="1" outlineLevel="2">
      <c r="A153" s="232"/>
      <c r="B153" s="234"/>
      <c r="C153" s="233"/>
      <c r="D153" s="232"/>
      <c r="E153" s="231"/>
      <c r="F153" s="231" t="s">
        <v>546</v>
      </c>
      <c r="G153" s="230"/>
      <c r="H153" s="229">
        <v>0.312</v>
      </c>
      <c r="I153" s="229"/>
    </row>
    <row r="154" spans="1:15" ht="13.15" hidden="1" customHeight="1" outlineLevel="2">
      <c r="A154" s="232"/>
      <c r="B154" s="234"/>
      <c r="C154" s="233"/>
      <c r="D154" s="232"/>
      <c r="E154" s="231"/>
      <c r="F154" s="231" t="s">
        <v>1206</v>
      </c>
      <c r="G154" s="230"/>
      <c r="H154" s="229">
        <v>0.12</v>
      </c>
      <c r="I154" s="229"/>
    </row>
    <row r="155" spans="1:15" outlineLevel="1" collapsed="1">
      <c r="A155" s="277">
        <f>MAX(A142:A154)+1</f>
        <v>19</v>
      </c>
      <c r="B155" s="278" t="str">
        <f>CONCATENATE(MID(C155,1,5),MID(C155,7,4),MID(D155,1,1),MID(A155,1,3))</f>
        <v>965081611C19</v>
      </c>
      <c r="C155" s="278" t="s">
        <v>1205</v>
      </c>
      <c r="D155" s="277" t="s">
        <v>301</v>
      </c>
      <c r="E155" s="279"/>
      <c r="F155" s="280" t="s">
        <v>1204</v>
      </c>
      <c r="G155" s="281"/>
      <c r="H155" s="282">
        <v>19</v>
      </c>
      <c r="I155" s="282" t="s">
        <v>235</v>
      </c>
      <c r="J155" s="66">
        <v>0</v>
      </c>
      <c r="K155" s="66">
        <f>ROUND(H155*J155,1)</f>
        <v>0</v>
      </c>
      <c r="L155" s="283">
        <v>0</v>
      </c>
      <c r="M155" s="284">
        <f>ROUND(H155*L155,5)</f>
        <v>0</v>
      </c>
      <c r="N155" s="283">
        <v>8.9999999999999993E-3</v>
      </c>
      <c r="O155" s="284">
        <f>ROUND(H155*N155,5)</f>
        <v>0.17100000000000001</v>
      </c>
    </row>
    <row r="156" spans="1:15" ht="13.15" hidden="1" customHeight="1" outlineLevel="2">
      <c r="A156" s="232"/>
      <c r="B156" s="234"/>
      <c r="C156" s="233"/>
      <c r="D156" s="232"/>
      <c r="E156" s="231"/>
      <c r="F156" s="231"/>
      <c r="G156" s="230"/>
      <c r="H156" s="229">
        <v>0.06</v>
      </c>
      <c r="I156" s="229"/>
    </row>
    <row r="157" spans="1:15" ht="13.15" hidden="1" customHeight="1" outlineLevel="2">
      <c r="A157" s="232"/>
      <c r="B157" s="234"/>
      <c r="C157" s="233"/>
      <c r="D157" s="232"/>
      <c r="E157" s="231" t="s">
        <v>1203</v>
      </c>
      <c r="F157" s="231"/>
      <c r="G157" s="230"/>
      <c r="H157" s="229"/>
      <c r="I157" s="229"/>
    </row>
    <row r="158" spans="1:15" ht="13.15" hidden="1" customHeight="1" outlineLevel="2">
      <c r="A158" s="232"/>
      <c r="B158" s="234"/>
      <c r="C158" s="233"/>
      <c r="D158" s="232"/>
      <c r="E158" s="231"/>
      <c r="F158" s="231" t="s">
        <v>1202</v>
      </c>
      <c r="G158" s="230"/>
      <c r="H158" s="229">
        <v>5.0999999999999996</v>
      </c>
      <c r="I158" s="229"/>
    </row>
    <row r="159" spans="1:15" ht="13.15" hidden="1" customHeight="1" outlineLevel="2">
      <c r="A159" s="232"/>
      <c r="B159" s="234"/>
      <c r="C159" s="233"/>
      <c r="D159" s="232"/>
      <c r="E159" s="231"/>
      <c r="F159" s="231" t="s">
        <v>1201</v>
      </c>
      <c r="G159" s="230"/>
      <c r="H159" s="229">
        <v>-3.02</v>
      </c>
      <c r="I159" s="229"/>
    </row>
    <row r="160" spans="1:15" ht="13.15" hidden="1" customHeight="1" outlineLevel="2">
      <c r="A160" s="232"/>
      <c r="B160" s="234"/>
      <c r="C160" s="233"/>
      <c r="D160" s="232"/>
      <c r="E160" s="231" t="s">
        <v>1200</v>
      </c>
      <c r="F160" s="231"/>
      <c r="G160" s="230"/>
      <c r="H160" s="229"/>
      <c r="I160" s="229"/>
    </row>
    <row r="161" spans="1:15" ht="13.15" hidden="1" customHeight="1" outlineLevel="2">
      <c r="A161" s="232"/>
      <c r="B161" s="234"/>
      <c r="C161" s="233"/>
      <c r="D161" s="232"/>
      <c r="E161" s="231"/>
      <c r="F161" s="231" t="s">
        <v>1199</v>
      </c>
      <c r="G161" s="230"/>
      <c r="H161" s="229">
        <v>16.559999999999999</v>
      </c>
      <c r="I161" s="229"/>
    </row>
    <row r="162" spans="1:15" ht="13.15" hidden="1" customHeight="1" outlineLevel="2">
      <c r="A162" s="232"/>
      <c r="B162" s="234"/>
      <c r="C162" s="233"/>
      <c r="D162" s="232"/>
      <c r="E162" s="231"/>
      <c r="F162" s="231" t="s">
        <v>521</v>
      </c>
      <c r="G162" s="230"/>
      <c r="H162" s="229">
        <v>0.3</v>
      </c>
      <c r="I162" s="229"/>
    </row>
    <row r="163" spans="1:15" ht="25.5" outlineLevel="1" collapsed="1">
      <c r="A163" s="277">
        <f>MAX(A147:A162)+1</f>
        <v>20</v>
      </c>
      <c r="B163" s="278" t="str">
        <f>CONCATENATE(MID(C163,1,5),MID(C163,7,4),MID(D163,1,1),MID(A163,1,3))</f>
        <v>963042819C20</v>
      </c>
      <c r="C163" s="278" t="s">
        <v>1198</v>
      </c>
      <c r="D163" s="277" t="s">
        <v>301</v>
      </c>
      <c r="E163" s="279"/>
      <c r="F163" s="280" t="s">
        <v>1197</v>
      </c>
      <c r="G163" s="281"/>
      <c r="H163" s="282">
        <v>2.9</v>
      </c>
      <c r="I163" s="282" t="s">
        <v>235</v>
      </c>
      <c r="J163" s="66">
        <v>0</v>
      </c>
      <c r="K163" s="66">
        <f>ROUND(H163*J163,1)</f>
        <v>0</v>
      </c>
      <c r="L163" s="283">
        <v>0</v>
      </c>
      <c r="M163" s="284">
        <f>ROUND(H163*L163,5)</f>
        <v>0</v>
      </c>
      <c r="N163" s="283">
        <v>7.0000000000000007E-2</v>
      </c>
      <c r="O163" s="284">
        <f>ROUND(H163*N163,5)</f>
        <v>0.20300000000000001</v>
      </c>
    </row>
    <row r="164" spans="1:15" ht="13.15" hidden="1" customHeight="1" outlineLevel="2">
      <c r="A164" s="232"/>
      <c r="B164" s="234"/>
      <c r="C164" s="233"/>
      <c r="D164" s="232"/>
      <c r="E164" s="231"/>
      <c r="F164" s="231" t="s">
        <v>1196</v>
      </c>
      <c r="G164" s="230"/>
      <c r="H164" s="229">
        <v>2.9</v>
      </c>
      <c r="I164" s="229"/>
    </row>
    <row r="165" spans="1:15" ht="25.5" outlineLevel="1" collapsed="1">
      <c r="A165" s="277">
        <f>MAX(A151:A164)+1</f>
        <v>21</v>
      </c>
      <c r="B165" s="278" t="str">
        <f>CONCATENATE(MID(C165,1,5),MID(C165,7,4),MID(D165,1,1),MID(A165,1,3))</f>
        <v>965043331C21</v>
      </c>
      <c r="C165" s="278" t="s">
        <v>1195</v>
      </c>
      <c r="D165" s="277" t="s">
        <v>301</v>
      </c>
      <c r="E165" s="279"/>
      <c r="F165" s="280" t="s">
        <v>1194</v>
      </c>
      <c r="G165" s="281"/>
      <c r="H165" s="282">
        <v>3.5</v>
      </c>
      <c r="I165" s="282" t="s">
        <v>153</v>
      </c>
      <c r="J165" s="66">
        <v>0</v>
      </c>
      <c r="K165" s="66">
        <f>ROUND(H165*J165,1)</f>
        <v>0</v>
      </c>
      <c r="L165" s="283">
        <v>0</v>
      </c>
      <c r="M165" s="284">
        <f>ROUND(H165*L165,5)</f>
        <v>0</v>
      </c>
      <c r="N165" s="283">
        <v>0.22</v>
      </c>
      <c r="O165" s="284">
        <f>ROUND(H165*N165,5)</f>
        <v>0.77</v>
      </c>
    </row>
    <row r="166" spans="1:15" ht="13.15" hidden="1" customHeight="1" outlineLevel="2">
      <c r="A166" s="232"/>
      <c r="B166" s="234"/>
      <c r="C166" s="233"/>
      <c r="D166" s="232"/>
      <c r="E166" s="231"/>
      <c r="F166" s="231"/>
      <c r="G166" s="230"/>
      <c r="H166" s="229">
        <v>0.02</v>
      </c>
      <c r="I166" s="229"/>
    </row>
    <row r="167" spans="1:15" ht="13.15" hidden="1" customHeight="1" outlineLevel="2">
      <c r="A167" s="232"/>
      <c r="B167" s="234"/>
      <c r="C167" s="233"/>
      <c r="D167" s="232"/>
      <c r="E167" s="231"/>
      <c r="F167" s="231" t="s">
        <v>1193</v>
      </c>
      <c r="G167" s="230"/>
      <c r="H167" s="229">
        <v>3.48</v>
      </c>
      <c r="I167" s="229"/>
    </row>
    <row r="168" spans="1:15" ht="25.5" outlineLevel="1" collapsed="1">
      <c r="A168" s="277">
        <f>MAX(A155:A167)+1</f>
        <v>22</v>
      </c>
      <c r="B168" s="278" t="str">
        <f>CONCATENATE(MID(C168,1,5),MID(C168,7,4),MID(D168,1,1),MID(A168,1,3))</f>
        <v>962031133C22</v>
      </c>
      <c r="C168" s="278" t="s">
        <v>1190</v>
      </c>
      <c r="D168" s="277" t="s">
        <v>301</v>
      </c>
      <c r="E168" s="279"/>
      <c r="F168" s="280" t="s">
        <v>1192</v>
      </c>
      <c r="G168" s="281"/>
      <c r="H168" s="282">
        <v>28</v>
      </c>
      <c r="I168" s="282" t="s">
        <v>153</v>
      </c>
      <c r="J168" s="66">
        <v>0</v>
      </c>
      <c r="K168" s="66">
        <f>ROUND(H168*J168,1)</f>
        <v>0</v>
      </c>
      <c r="L168" s="283">
        <v>0</v>
      </c>
      <c r="M168" s="284">
        <f>ROUND(H168*L168,5)</f>
        <v>0</v>
      </c>
      <c r="N168" s="283">
        <v>0.26100000000000001</v>
      </c>
      <c r="O168" s="284">
        <f>ROUND(H168*N168,5)</f>
        <v>7.3079999999999998</v>
      </c>
    </row>
    <row r="169" spans="1:15" ht="13.15" hidden="1" customHeight="1" outlineLevel="2">
      <c r="A169" s="232"/>
      <c r="B169" s="234"/>
      <c r="C169" s="233"/>
      <c r="D169" s="232"/>
      <c r="E169" s="231"/>
      <c r="F169" s="231"/>
      <c r="G169" s="230"/>
      <c r="H169" s="229">
        <v>0.124</v>
      </c>
      <c r="I169" s="229"/>
    </row>
    <row r="170" spans="1:15" ht="13.15" hidden="1" customHeight="1" outlineLevel="2">
      <c r="A170" s="232"/>
      <c r="B170" s="234"/>
      <c r="C170" s="233"/>
      <c r="D170" s="232"/>
      <c r="E170" s="231"/>
      <c r="F170" s="231" t="s">
        <v>1191</v>
      </c>
      <c r="G170" s="230"/>
      <c r="H170" s="229">
        <v>31.914400000000004</v>
      </c>
      <c r="I170" s="229"/>
    </row>
    <row r="171" spans="1:15" ht="13.15" hidden="1" customHeight="1" outlineLevel="2">
      <c r="A171" s="232"/>
      <c r="B171" s="234"/>
      <c r="C171" s="233"/>
      <c r="D171" s="232"/>
      <c r="E171" s="231"/>
      <c r="F171" s="231" t="s">
        <v>342</v>
      </c>
      <c r="G171" s="230"/>
      <c r="H171" s="229">
        <v>-1.5760000000000001</v>
      </c>
      <c r="I171" s="229"/>
    </row>
    <row r="172" spans="1:15" ht="13.15" hidden="1" customHeight="1" outlineLevel="2">
      <c r="A172" s="232"/>
      <c r="B172" s="234"/>
      <c r="C172" s="233"/>
      <c r="D172" s="232"/>
      <c r="E172" s="231"/>
      <c r="F172" s="231" t="s">
        <v>1183</v>
      </c>
      <c r="G172" s="230"/>
      <c r="H172" s="229">
        <v>-2.4624999999999999</v>
      </c>
      <c r="I172" s="229"/>
    </row>
    <row r="173" spans="1:15" ht="25.5" outlineLevel="1" collapsed="1">
      <c r="A173" s="277">
        <f>MAX(A120:A172)+1</f>
        <v>23</v>
      </c>
      <c r="B173" s="278" t="str">
        <f>CONCATENATE(MID(C173,1,5),MID(C173,7,4),MID(D173,1,1),MID(A173,1,3))</f>
        <v>962031133C23</v>
      </c>
      <c r="C173" s="278" t="s">
        <v>1190</v>
      </c>
      <c r="D173" s="277" t="s">
        <v>301</v>
      </c>
      <c r="E173" s="279"/>
      <c r="F173" s="280" t="s">
        <v>1189</v>
      </c>
      <c r="G173" s="281"/>
      <c r="H173" s="282">
        <v>6.6</v>
      </c>
      <c r="I173" s="282" t="s">
        <v>153</v>
      </c>
      <c r="J173" s="66">
        <v>0</v>
      </c>
      <c r="K173" s="66">
        <f>ROUND(H173*J173,1)</f>
        <v>0</v>
      </c>
      <c r="L173" s="283">
        <v>0</v>
      </c>
      <c r="M173" s="284">
        <f>ROUND(H173*L173,5)</f>
        <v>0</v>
      </c>
      <c r="N173" s="283">
        <v>0.26100000000000001</v>
      </c>
      <c r="O173" s="284">
        <f>ROUND(H173*N173,5)</f>
        <v>1.7225999999999999</v>
      </c>
    </row>
    <row r="174" spans="1:15" ht="13.15" hidden="1" customHeight="1" outlineLevel="2">
      <c r="A174" s="232"/>
      <c r="B174" s="234"/>
      <c r="C174" s="233"/>
      <c r="D174" s="232"/>
      <c r="E174" s="231"/>
      <c r="F174" s="231"/>
      <c r="G174" s="230"/>
      <c r="H174" s="229">
        <v>3.1E-2</v>
      </c>
      <c r="I174" s="229"/>
    </row>
    <row r="175" spans="1:15" ht="13.15" hidden="1" customHeight="1" outlineLevel="2">
      <c r="A175" s="232"/>
      <c r="B175" s="234"/>
      <c r="C175" s="233"/>
      <c r="D175" s="232"/>
      <c r="E175" s="231"/>
      <c r="F175" s="231" t="s">
        <v>1188</v>
      </c>
      <c r="G175" s="230"/>
      <c r="H175" s="229">
        <v>8.1454000000000004</v>
      </c>
      <c r="I175" s="229"/>
    </row>
    <row r="176" spans="1:15" ht="13.15" hidden="1" customHeight="1" outlineLevel="2">
      <c r="A176" s="232"/>
      <c r="B176" s="234"/>
      <c r="C176" s="233"/>
      <c r="D176" s="232"/>
      <c r="E176" s="231"/>
      <c r="F176" s="231" t="s">
        <v>342</v>
      </c>
      <c r="G176" s="230"/>
      <c r="H176" s="229">
        <v>-1.5760000000000001</v>
      </c>
      <c r="I176" s="229"/>
    </row>
    <row r="177" spans="1:15" ht="25.5" outlineLevel="1" collapsed="1">
      <c r="A177" s="277">
        <f>MAX(A173:A176)+1</f>
        <v>24</v>
      </c>
      <c r="B177" s="278" t="str">
        <f>CONCATENATE(MID(C177,1,5),MID(C177,7,4),MID(D177,1,1),MID(A177,1,3))</f>
        <v>971033631C24</v>
      </c>
      <c r="C177" s="278" t="s">
        <v>1187</v>
      </c>
      <c r="D177" s="277" t="s">
        <v>301</v>
      </c>
      <c r="E177" s="279"/>
      <c r="F177" s="280" t="s">
        <v>1186</v>
      </c>
      <c r="G177" s="281"/>
      <c r="H177" s="282">
        <v>6.1</v>
      </c>
      <c r="I177" s="282" t="s">
        <v>153</v>
      </c>
      <c r="J177" s="66">
        <v>0</v>
      </c>
      <c r="K177" s="66">
        <f>ROUND(H177*J177,1)</f>
        <v>0</v>
      </c>
      <c r="L177" s="283">
        <v>0</v>
      </c>
      <c r="M177" s="284">
        <f>ROUND(H177*L177,5)</f>
        <v>0</v>
      </c>
      <c r="N177" s="283">
        <v>0.27</v>
      </c>
      <c r="O177" s="284">
        <f>ROUND(H177*N177,5)</f>
        <v>1.647</v>
      </c>
    </row>
    <row r="178" spans="1:15" ht="13.15" hidden="1" customHeight="1" outlineLevel="2">
      <c r="A178" s="232"/>
      <c r="B178" s="234"/>
      <c r="C178" s="233"/>
      <c r="D178" s="232"/>
      <c r="E178" s="231"/>
      <c r="F178" s="231"/>
      <c r="G178" s="230"/>
      <c r="H178" s="229">
        <v>3.1E-2</v>
      </c>
      <c r="I178" s="229"/>
    </row>
    <row r="179" spans="1:15" ht="13.15" hidden="1" customHeight="1" outlineLevel="2">
      <c r="A179" s="232"/>
      <c r="B179" s="234"/>
      <c r="C179" s="233"/>
      <c r="D179" s="232"/>
      <c r="E179" s="231"/>
      <c r="F179" s="231" t="s">
        <v>1185</v>
      </c>
      <c r="G179" s="230"/>
      <c r="H179" s="229">
        <v>4.0655999999999999</v>
      </c>
      <c r="I179" s="229"/>
    </row>
    <row r="180" spans="1:15" ht="13.15" hidden="1" customHeight="1" outlineLevel="2">
      <c r="A180" s="232"/>
      <c r="B180" s="234"/>
      <c r="C180" s="233"/>
      <c r="D180" s="232"/>
      <c r="E180" s="231"/>
      <c r="F180" s="231" t="s">
        <v>1184</v>
      </c>
      <c r="G180" s="230"/>
      <c r="H180" s="229">
        <v>4.4660000000000002</v>
      </c>
      <c r="I180" s="229"/>
    </row>
    <row r="181" spans="1:15" ht="13.15" hidden="1" customHeight="1" outlineLevel="2">
      <c r="A181" s="232"/>
      <c r="B181" s="234"/>
      <c r="C181" s="233"/>
      <c r="D181" s="232"/>
      <c r="E181" s="231"/>
      <c r="F181" s="231" t="s">
        <v>1183</v>
      </c>
      <c r="G181" s="230"/>
      <c r="H181" s="229">
        <v>-2.4624999999999999</v>
      </c>
      <c r="I181" s="229"/>
    </row>
    <row r="182" spans="1:15" ht="25.5" outlineLevel="1" collapsed="1">
      <c r="A182" s="277">
        <f>MAX(A177:A181)+1</f>
        <v>25</v>
      </c>
      <c r="B182" s="278" t="str">
        <f>CONCATENATE(MID(C182,1,5),MID(C182,7,4),MID(D182,1,1),MID(A182,1,3))</f>
        <v>968072455C25</v>
      </c>
      <c r="C182" s="278" t="s">
        <v>1169</v>
      </c>
      <c r="D182" s="277" t="s">
        <v>301</v>
      </c>
      <c r="E182" s="279"/>
      <c r="F182" s="280" t="s">
        <v>1182</v>
      </c>
      <c r="G182" s="281"/>
      <c r="H182" s="282">
        <v>3.2</v>
      </c>
      <c r="I182" s="282" t="s">
        <v>153</v>
      </c>
      <c r="J182" s="66">
        <v>0</v>
      </c>
      <c r="K182" s="66">
        <f>ROUND(H182*J182,1)</f>
        <v>0</v>
      </c>
      <c r="L182" s="283">
        <v>0</v>
      </c>
      <c r="M182" s="284">
        <f>ROUND(H182*L182,5)</f>
        <v>0</v>
      </c>
      <c r="N182" s="283">
        <v>7.5999999999999998E-2</v>
      </c>
      <c r="O182" s="284">
        <f>ROUND(H182*N182,5)</f>
        <v>0.2432</v>
      </c>
    </row>
    <row r="183" spans="1:15" ht="13.15" hidden="1" customHeight="1" outlineLevel="2">
      <c r="A183" s="232"/>
      <c r="B183" s="234"/>
      <c r="C183" s="233"/>
      <c r="D183" s="232"/>
      <c r="E183" s="231"/>
      <c r="F183" s="231"/>
      <c r="G183" s="230"/>
      <c r="H183" s="229">
        <v>4.8000000000000001E-2</v>
      </c>
      <c r="I183" s="229"/>
    </row>
    <row r="184" spans="1:15" ht="13.15" hidden="1" customHeight="1" outlineLevel="2">
      <c r="A184" s="232"/>
      <c r="B184" s="234"/>
      <c r="C184" s="233"/>
      <c r="D184" s="232"/>
      <c r="E184" s="231"/>
      <c r="F184" s="231" t="s">
        <v>1181</v>
      </c>
      <c r="G184" s="230"/>
      <c r="H184" s="229">
        <v>3.1520000000000001</v>
      </c>
      <c r="I184" s="229"/>
    </row>
    <row r="185" spans="1:15" ht="25.5" outlineLevel="1" collapsed="1">
      <c r="A185" s="277">
        <f>MAX(A182:A184)+1</f>
        <v>26</v>
      </c>
      <c r="B185" s="278" t="str">
        <f>CONCATENATE(MID(C185,1,5),MID(C185,7,4),MID(D185,1,1),MID(A185,1,3))</f>
        <v>968072456C26</v>
      </c>
      <c r="C185" s="278" t="s">
        <v>1165</v>
      </c>
      <c r="D185" s="277" t="s">
        <v>301</v>
      </c>
      <c r="E185" s="279"/>
      <c r="F185" s="280" t="s">
        <v>1180</v>
      </c>
      <c r="G185" s="281"/>
      <c r="H185" s="282">
        <v>5</v>
      </c>
      <c r="I185" s="282" t="s">
        <v>153</v>
      </c>
      <c r="J185" s="66">
        <v>0</v>
      </c>
      <c r="K185" s="66">
        <f>ROUND(H185*J185,1)</f>
        <v>0</v>
      </c>
      <c r="L185" s="283">
        <v>0</v>
      </c>
      <c r="M185" s="284">
        <f>ROUND(H185*L185,5)</f>
        <v>0</v>
      </c>
      <c r="N185" s="283">
        <v>6.3E-2</v>
      </c>
      <c r="O185" s="284">
        <f>ROUND(H185*N185,5)</f>
        <v>0.315</v>
      </c>
    </row>
    <row r="186" spans="1:15" ht="13.15" hidden="1" customHeight="1" outlineLevel="2">
      <c r="A186" s="232"/>
      <c r="B186" s="234"/>
      <c r="C186" s="233"/>
      <c r="D186" s="232"/>
      <c r="E186" s="231"/>
      <c r="F186" s="231"/>
      <c r="G186" s="230"/>
      <c r="H186" s="229">
        <v>7.4999999999999997E-2</v>
      </c>
      <c r="I186" s="229"/>
    </row>
    <row r="187" spans="1:15" ht="13.15" hidden="1" customHeight="1" outlineLevel="2">
      <c r="A187" s="232"/>
      <c r="B187" s="234"/>
      <c r="C187" s="233"/>
      <c r="D187" s="232"/>
      <c r="E187" s="231"/>
      <c r="F187" s="231" t="s">
        <v>1179</v>
      </c>
      <c r="G187" s="230"/>
      <c r="H187" s="229">
        <v>4.9249999999999998</v>
      </c>
      <c r="I187" s="229"/>
    </row>
    <row r="188" spans="1:15" ht="25.5" outlineLevel="1" collapsed="1">
      <c r="A188" s="277">
        <f>MAX(A182:A187)+1</f>
        <v>27</v>
      </c>
      <c r="B188" s="278" t="str">
        <f>CONCATENATE(MID(C188,1,5),MID(C188,7,4),MID(D188,1,1),MID(A188,1,3))</f>
        <v>967031732C27</v>
      </c>
      <c r="C188" s="278" t="s">
        <v>1157</v>
      </c>
      <c r="D188" s="277" t="s">
        <v>301</v>
      </c>
      <c r="E188" s="279"/>
      <c r="F188" s="280" t="s">
        <v>1178</v>
      </c>
      <c r="G188" s="281"/>
      <c r="H188" s="282">
        <v>1</v>
      </c>
      <c r="I188" s="282" t="s">
        <v>153</v>
      </c>
      <c r="J188" s="66">
        <v>0</v>
      </c>
      <c r="K188" s="66">
        <f>ROUND(H188*J188,1)</f>
        <v>0</v>
      </c>
      <c r="L188" s="283">
        <v>0</v>
      </c>
      <c r="M188" s="284">
        <f>ROUND(H188*L188,5)</f>
        <v>0</v>
      </c>
      <c r="N188" s="283">
        <v>0.183</v>
      </c>
      <c r="O188" s="284">
        <f>ROUND(H188*N188,5)</f>
        <v>0.183</v>
      </c>
    </row>
    <row r="189" spans="1:15" ht="13.15" hidden="1" customHeight="1" outlineLevel="2">
      <c r="A189" s="232"/>
      <c r="B189" s="234"/>
      <c r="C189" s="233"/>
      <c r="D189" s="232"/>
      <c r="E189" s="231"/>
      <c r="F189" s="231"/>
      <c r="G189" s="230"/>
      <c r="H189" s="229">
        <v>0.04</v>
      </c>
      <c r="I189" s="229"/>
    </row>
    <row r="190" spans="1:15" ht="13.15" hidden="1" customHeight="1" outlineLevel="2">
      <c r="A190" s="232"/>
      <c r="B190" s="234"/>
      <c r="C190" s="233"/>
      <c r="D190" s="232"/>
      <c r="E190" s="231"/>
      <c r="F190" s="231" t="s">
        <v>1114</v>
      </c>
      <c r="G190" s="230"/>
      <c r="H190" s="229">
        <v>0.6</v>
      </c>
      <c r="I190" s="229"/>
    </row>
    <row r="191" spans="1:15" ht="13.15" hidden="1" customHeight="1" outlineLevel="2">
      <c r="A191" s="232"/>
      <c r="B191" s="234"/>
      <c r="C191" s="233"/>
      <c r="D191" s="232"/>
      <c r="E191" s="231"/>
      <c r="F191" s="231" t="s">
        <v>1177</v>
      </c>
      <c r="G191" s="230"/>
      <c r="H191" s="229">
        <v>0.36</v>
      </c>
      <c r="I191" s="229"/>
    </row>
    <row r="192" spans="1:15" ht="25.5" outlineLevel="1" collapsed="1">
      <c r="A192" s="277">
        <f>MAX(A185:A191)+1</f>
        <v>28</v>
      </c>
      <c r="B192" s="278" t="str">
        <f>CONCATENATE(MID(C192,1,5),MID(C192,7,4),MID(D192,1,1),MID(A192,1,3))</f>
        <v>967031132C28</v>
      </c>
      <c r="C192" s="278" t="s">
        <v>1122</v>
      </c>
      <c r="D192" s="277" t="s">
        <v>301</v>
      </c>
      <c r="E192" s="279"/>
      <c r="F192" s="280" t="s">
        <v>1176</v>
      </c>
      <c r="G192" s="281"/>
      <c r="H192" s="282">
        <v>3.3</v>
      </c>
      <c r="I192" s="282" t="s">
        <v>153</v>
      </c>
      <c r="J192" s="66">
        <v>0</v>
      </c>
      <c r="K192" s="66">
        <f>ROUND(H192*J192,1)</f>
        <v>0</v>
      </c>
      <c r="L192" s="283">
        <v>0</v>
      </c>
      <c r="M192" s="284">
        <f>ROUND(H192*L192,5)</f>
        <v>0</v>
      </c>
      <c r="N192" s="283">
        <v>5.5E-2</v>
      </c>
      <c r="O192" s="284">
        <f>ROUND(H192*N192,5)</f>
        <v>0.18149999999999999</v>
      </c>
    </row>
    <row r="193" spans="1:15" ht="13.15" hidden="1" customHeight="1" outlineLevel="2">
      <c r="A193" s="232"/>
      <c r="B193" s="234"/>
      <c r="C193" s="233"/>
      <c r="D193" s="232"/>
      <c r="E193" s="231"/>
      <c r="F193" s="231"/>
      <c r="G193" s="230"/>
      <c r="H193" s="229">
        <v>4.1000000000000002E-2</v>
      </c>
      <c r="I193" s="229"/>
    </row>
    <row r="194" spans="1:15" ht="13.15" hidden="1" customHeight="1" outlineLevel="2">
      <c r="A194" s="232"/>
      <c r="B194" s="234"/>
      <c r="C194" s="233"/>
      <c r="D194" s="232"/>
      <c r="E194" s="231"/>
      <c r="F194" s="231" t="s">
        <v>1175</v>
      </c>
      <c r="G194" s="230"/>
      <c r="H194" s="229">
        <v>2.0016000000000003</v>
      </c>
      <c r="I194" s="229"/>
    </row>
    <row r="195" spans="1:15" ht="13.15" hidden="1" customHeight="1" outlineLevel="2">
      <c r="A195" s="232"/>
      <c r="B195" s="234"/>
      <c r="C195" s="233"/>
      <c r="D195" s="232"/>
      <c r="E195" s="231"/>
      <c r="F195" s="231" t="s">
        <v>1174</v>
      </c>
      <c r="G195" s="230"/>
      <c r="H195" s="229">
        <v>0.41700000000000004</v>
      </c>
      <c r="I195" s="229"/>
    </row>
    <row r="196" spans="1:15" ht="13.15" hidden="1" customHeight="1" outlineLevel="2">
      <c r="A196" s="232"/>
      <c r="B196" s="234"/>
      <c r="C196" s="233"/>
      <c r="D196" s="232"/>
      <c r="E196" s="231"/>
      <c r="F196" s="231" t="s">
        <v>1173</v>
      </c>
      <c r="G196" s="230"/>
      <c r="H196" s="229">
        <v>1.8479999999999999</v>
      </c>
      <c r="I196" s="229"/>
    </row>
    <row r="197" spans="1:15" ht="13.15" hidden="1" customHeight="1" outlineLevel="2">
      <c r="A197" s="232"/>
      <c r="B197" s="234"/>
      <c r="C197" s="233"/>
      <c r="D197" s="232"/>
      <c r="E197" s="231"/>
      <c r="F197" s="231" t="s">
        <v>1172</v>
      </c>
      <c r="G197" s="230"/>
      <c r="H197" s="229">
        <v>-0.63</v>
      </c>
      <c r="I197" s="229"/>
    </row>
    <row r="198" spans="1:15" ht="13.15" hidden="1" customHeight="1" outlineLevel="2">
      <c r="A198" s="232"/>
      <c r="B198" s="234"/>
      <c r="C198" s="233"/>
      <c r="D198" s="232"/>
      <c r="E198" s="231"/>
      <c r="F198" s="231" t="s">
        <v>1171</v>
      </c>
      <c r="G198" s="230"/>
      <c r="H198" s="229">
        <v>-0.378</v>
      </c>
      <c r="I198" s="229"/>
    </row>
    <row r="199" spans="1:15" ht="13.15" customHeight="1" outlineLevel="1">
      <c r="A199" s="205"/>
      <c r="B199" s="205"/>
      <c r="C199" s="205"/>
      <c r="D199" s="205"/>
      <c r="E199" s="207"/>
      <c r="F199" s="207"/>
      <c r="G199" s="206"/>
      <c r="H199" s="204"/>
      <c r="I199" s="205"/>
    </row>
    <row r="200" spans="1:15" ht="13.15" customHeight="1" outlineLevel="1">
      <c r="A200" s="226"/>
      <c r="B200" s="226"/>
      <c r="C200" s="226"/>
      <c r="D200" s="226"/>
      <c r="E200" s="228"/>
      <c r="F200" s="228"/>
      <c r="G200" s="227"/>
      <c r="H200" s="225"/>
      <c r="I200" s="226"/>
      <c r="J200" s="225"/>
      <c r="K200" s="225"/>
      <c r="L200" s="225"/>
      <c r="M200" s="225"/>
      <c r="N200" s="225"/>
      <c r="O200" s="225"/>
    </row>
    <row r="201" spans="1:15" s="208" customFormat="1" ht="24" customHeight="1">
      <c r="A201" s="216"/>
      <c r="B201" s="216" t="s">
        <v>817</v>
      </c>
      <c r="C201" s="217"/>
      <c r="D201" s="216"/>
      <c r="E201" s="215"/>
      <c r="F201" s="214" t="s">
        <v>1170</v>
      </c>
      <c r="G201" s="213"/>
      <c r="H201" s="212"/>
      <c r="I201" s="210"/>
      <c r="J201" s="211"/>
      <c r="K201" s="210">
        <f>SUBTOTAL(9,K202:K324)</f>
        <v>0</v>
      </c>
      <c r="L201" s="211"/>
      <c r="M201" s="209">
        <f>SUBTOTAL(9,M202:M324)</f>
        <v>2.5445099999999998</v>
      </c>
      <c r="N201" s="210"/>
      <c r="O201" s="209">
        <f>SUBTOTAL(9,O202:O324)</f>
        <v>17.452600000000004</v>
      </c>
    </row>
    <row r="202" spans="1:15" ht="13.15" customHeight="1" outlineLevel="1">
      <c r="A202" s="223"/>
      <c r="B202" s="224"/>
      <c r="C202" s="222"/>
      <c r="D202" s="223"/>
      <c r="E202" s="222"/>
      <c r="F202" s="222"/>
      <c r="G202" s="221"/>
      <c r="H202" s="220"/>
      <c r="I202" s="220"/>
    </row>
    <row r="203" spans="1:15" ht="25.5" outlineLevel="1" collapsed="1">
      <c r="A203" s="277">
        <f>MAX(A182:A202)+1</f>
        <v>29</v>
      </c>
      <c r="B203" s="278" t="str">
        <f>CONCATENATE(MID(C203,1,5),MID(C203,7,4),MID(D203,1,1),MID(A203,1,3))</f>
        <v>968072455C29</v>
      </c>
      <c r="C203" s="278" t="s">
        <v>1169</v>
      </c>
      <c r="D203" s="277" t="s">
        <v>301</v>
      </c>
      <c r="E203" s="279"/>
      <c r="F203" s="280" t="s">
        <v>1168</v>
      </c>
      <c r="G203" s="281"/>
      <c r="H203" s="282">
        <v>6</v>
      </c>
      <c r="I203" s="282" t="s">
        <v>153</v>
      </c>
      <c r="J203" s="66">
        <v>0</v>
      </c>
      <c r="K203" s="66">
        <f>ROUND(H203*J203,1)</f>
        <v>0</v>
      </c>
      <c r="L203" s="283">
        <v>0</v>
      </c>
      <c r="M203" s="284">
        <f>ROUND(H203*L203,5)</f>
        <v>0</v>
      </c>
      <c r="N203" s="283">
        <v>7.5999999999999998E-2</v>
      </c>
      <c r="O203" s="284">
        <f>ROUND(H203*N203,5)</f>
        <v>0.45600000000000002</v>
      </c>
    </row>
    <row r="204" spans="1:15" ht="13.15" hidden="1" customHeight="1" outlineLevel="2">
      <c r="A204" s="232"/>
      <c r="B204" s="234"/>
      <c r="C204" s="233"/>
      <c r="D204" s="232"/>
      <c r="E204" s="231"/>
      <c r="F204" s="231"/>
      <c r="G204" s="230"/>
      <c r="H204" s="229">
        <v>0.09</v>
      </c>
      <c r="I204" s="229"/>
    </row>
    <row r="205" spans="1:15" ht="13.15" hidden="1" customHeight="1" outlineLevel="2">
      <c r="A205" s="232"/>
      <c r="B205" s="234"/>
      <c r="C205" s="233"/>
      <c r="D205" s="232"/>
      <c r="E205" s="231" t="s">
        <v>1088</v>
      </c>
      <c r="F205" s="231"/>
      <c r="G205" s="230"/>
      <c r="H205" s="229"/>
      <c r="I205" s="229"/>
    </row>
    <row r="206" spans="1:15" ht="13.15" hidden="1" customHeight="1" outlineLevel="2">
      <c r="A206" s="232"/>
      <c r="B206" s="234"/>
      <c r="C206" s="233"/>
      <c r="D206" s="232"/>
      <c r="E206" s="231"/>
      <c r="F206" s="231" t="s">
        <v>1167</v>
      </c>
      <c r="G206" s="230"/>
      <c r="H206" s="229">
        <v>1.1819999999999999</v>
      </c>
      <c r="I206" s="229"/>
    </row>
    <row r="207" spans="1:15" ht="13.15" hidden="1" customHeight="1" outlineLevel="2">
      <c r="A207" s="232"/>
      <c r="B207" s="234"/>
      <c r="C207" s="233"/>
      <c r="D207" s="232"/>
      <c r="E207" s="231" t="s">
        <v>1115</v>
      </c>
      <c r="F207" s="231"/>
      <c r="G207" s="230"/>
      <c r="H207" s="229"/>
      <c r="I207" s="229"/>
    </row>
    <row r="208" spans="1:15" ht="13.15" hidden="1" customHeight="1" outlineLevel="2">
      <c r="A208" s="232"/>
      <c r="B208" s="234"/>
      <c r="C208" s="233"/>
      <c r="D208" s="232"/>
      <c r="E208" s="231"/>
      <c r="F208" s="231" t="s">
        <v>1166</v>
      </c>
      <c r="G208" s="230"/>
      <c r="H208" s="229">
        <v>1.5760000000000001</v>
      </c>
      <c r="I208" s="229"/>
    </row>
    <row r="209" spans="1:15" ht="13.15" hidden="1" customHeight="1" outlineLevel="2">
      <c r="A209" s="232"/>
      <c r="B209" s="234"/>
      <c r="C209" s="233"/>
      <c r="D209" s="232"/>
      <c r="E209" s="231" t="s">
        <v>1085</v>
      </c>
      <c r="F209" s="231"/>
      <c r="G209" s="230"/>
      <c r="H209" s="229"/>
      <c r="I209" s="229"/>
    </row>
    <row r="210" spans="1:15" ht="13.15" hidden="1" customHeight="1" outlineLevel="2">
      <c r="A210" s="232"/>
      <c r="B210" s="234"/>
      <c r="C210" s="233"/>
      <c r="D210" s="232"/>
      <c r="E210" s="231"/>
      <c r="F210" s="231" t="s">
        <v>1166</v>
      </c>
      <c r="G210" s="230"/>
      <c r="H210" s="229">
        <v>1.5760000000000001</v>
      </c>
      <c r="I210" s="229"/>
    </row>
    <row r="211" spans="1:15" ht="13.15" hidden="1" customHeight="1" outlineLevel="2">
      <c r="A211" s="232"/>
      <c r="B211" s="234"/>
      <c r="C211" s="233"/>
      <c r="D211" s="232"/>
      <c r="E211" s="231" t="s">
        <v>1095</v>
      </c>
      <c r="F211" s="231"/>
      <c r="G211" s="230"/>
      <c r="H211" s="229"/>
      <c r="I211" s="229"/>
    </row>
    <row r="212" spans="1:15" ht="13.15" hidden="1" customHeight="1" outlineLevel="2">
      <c r="A212" s="232"/>
      <c r="B212" s="234"/>
      <c r="C212" s="233"/>
      <c r="D212" s="232"/>
      <c r="E212" s="231"/>
      <c r="F212" s="231" t="s">
        <v>1166</v>
      </c>
      <c r="G212" s="230"/>
      <c r="H212" s="229">
        <v>1.5760000000000001</v>
      </c>
      <c r="I212" s="229"/>
    </row>
    <row r="213" spans="1:15" ht="25.5" outlineLevel="1" collapsed="1">
      <c r="A213" s="277">
        <f>MAX(A203:A212)+1</f>
        <v>30</v>
      </c>
      <c r="B213" s="278" t="str">
        <f>CONCATENATE(MID(C213,1,5),MID(C213,7,4),MID(D213,1,1),MID(A213,1,3))</f>
        <v>968072456C30</v>
      </c>
      <c r="C213" s="278" t="s">
        <v>1165</v>
      </c>
      <c r="D213" s="277" t="s">
        <v>301</v>
      </c>
      <c r="E213" s="279"/>
      <c r="F213" s="280" t="s">
        <v>1164</v>
      </c>
      <c r="G213" s="281"/>
      <c r="H213" s="282">
        <v>2.9</v>
      </c>
      <c r="I213" s="282" t="s">
        <v>153</v>
      </c>
      <c r="J213" s="66">
        <v>0</v>
      </c>
      <c r="K213" s="66">
        <f>ROUND(H213*J213,1)</f>
        <v>0</v>
      </c>
      <c r="L213" s="283">
        <v>0</v>
      </c>
      <c r="M213" s="284">
        <f>ROUND(H213*L213,5)</f>
        <v>0</v>
      </c>
      <c r="N213" s="283">
        <v>6.3E-2</v>
      </c>
      <c r="O213" s="284">
        <f>ROUND(H213*N213,5)</f>
        <v>0.1827</v>
      </c>
    </row>
    <row r="214" spans="1:15" ht="13.15" hidden="1" customHeight="1" outlineLevel="2">
      <c r="A214" s="232"/>
      <c r="B214" s="234"/>
      <c r="C214" s="233"/>
      <c r="D214" s="232"/>
      <c r="E214" s="231"/>
      <c r="F214" s="231"/>
      <c r="G214" s="230"/>
      <c r="H214" s="229">
        <v>4.2999999999999997E-2</v>
      </c>
      <c r="I214" s="229"/>
    </row>
    <row r="215" spans="1:15" ht="13.15" hidden="1" customHeight="1" outlineLevel="2">
      <c r="A215" s="232"/>
      <c r="B215" s="234"/>
      <c r="C215" s="233"/>
      <c r="D215" s="232"/>
      <c r="E215" s="231" t="s">
        <v>1163</v>
      </c>
      <c r="F215" s="231"/>
      <c r="G215" s="230"/>
      <c r="H215" s="229"/>
      <c r="I215" s="229"/>
    </row>
    <row r="216" spans="1:15" ht="13.15" hidden="1" customHeight="1" outlineLevel="2">
      <c r="A216" s="232"/>
      <c r="B216" s="234"/>
      <c r="C216" s="233"/>
      <c r="D216" s="232"/>
      <c r="E216" s="231"/>
      <c r="F216" s="231" t="s">
        <v>1162</v>
      </c>
      <c r="G216" s="230"/>
      <c r="H216" s="229">
        <v>2.8565</v>
      </c>
      <c r="I216" s="229"/>
    </row>
    <row r="217" spans="1:15" ht="25.5" outlineLevel="1" collapsed="1">
      <c r="A217" s="277">
        <f>MAX(A203:A216)+1</f>
        <v>31</v>
      </c>
      <c r="B217" s="278" t="str">
        <f>CONCATENATE(MID(C217,1,5),MID(C217,7,4),MID(D217,1,1),MID(A217,1,3))</f>
        <v>968082022C31</v>
      </c>
      <c r="C217" s="278" t="s">
        <v>1161</v>
      </c>
      <c r="D217" s="277" t="s">
        <v>301</v>
      </c>
      <c r="E217" s="279"/>
      <c r="F217" s="280" t="s">
        <v>1160</v>
      </c>
      <c r="G217" s="281"/>
      <c r="H217" s="282">
        <v>2.7</v>
      </c>
      <c r="I217" s="282" t="s">
        <v>153</v>
      </c>
      <c r="J217" s="66">
        <v>0</v>
      </c>
      <c r="K217" s="66">
        <f>ROUND(H217*J217,1)</f>
        <v>0</v>
      </c>
      <c r="L217" s="283">
        <v>0</v>
      </c>
      <c r="M217" s="284">
        <f>ROUND(H217*L217,5)</f>
        <v>0</v>
      </c>
      <c r="N217" s="283">
        <v>6.2E-2</v>
      </c>
      <c r="O217" s="284">
        <f>ROUND(H217*N217,5)</f>
        <v>0.16739999999999999</v>
      </c>
    </row>
    <row r="218" spans="1:15" ht="13.15" hidden="1" customHeight="1" outlineLevel="2">
      <c r="A218" s="232"/>
      <c r="B218" s="234"/>
      <c r="C218" s="233"/>
      <c r="D218" s="232"/>
      <c r="E218" s="231"/>
      <c r="F218" s="231"/>
      <c r="G218" s="230"/>
      <c r="H218" s="229">
        <v>7.4999999999999997E-2</v>
      </c>
      <c r="I218" s="229"/>
    </row>
    <row r="219" spans="1:15" ht="13.15" hidden="1" customHeight="1" outlineLevel="2">
      <c r="A219" s="232"/>
      <c r="B219" s="234"/>
      <c r="C219" s="233"/>
      <c r="D219" s="232"/>
      <c r="E219" s="231"/>
      <c r="F219" s="231" t="s">
        <v>1159</v>
      </c>
      <c r="G219" s="230"/>
      <c r="H219" s="229">
        <v>2.625</v>
      </c>
      <c r="I219" s="229"/>
    </row>
    <row r="220" spans="1:15" ht="25.5" outlineLevel="1" collapsed="1">
      <c r="A220" s="277">
        <f>MAX(A213:A219)+1</f>
        <v>32</v>
      </c>
      <c r="B220" s="278" t="str">
        <f>CONCATENATE(MID(C220,1,5),MID(C220,7,4),MID(D220,1,1),MID(A220,1,3))</f>
        <v>317941121C32</v>
      </c>
      <c r="C220" s="278" t="s">
        <v>1011</v>
      </c>
      <c r="D220" s="277" t="s">
        <v>301</v>
      </c>
      <c r="E220" s="279"/>
      <c r="F220" s="280" t="s">
        <v>1158</v>
      </c>
      <c r="G220" s="281"/>
      <c r="H220" s="282">
        <v>1</v>
      </c>
      <c r="I220" s="282" t="s">
        <v>171</v>
      </c>
      <c r="J220" s="66">
        <v>0</v>
      </c>
      <c r="K220" s="66">
        <f>ROUND(H220*J220,1)</f>
        <v>0</v>
      </c>
      <c r="L220" s="283">
        <v>2.768E-2</v>
      </c>
      <c r="M220" s="284">
        <f>ROUND(H220*L220,5)</f>
        <v>2.768E-2</v>
      </c>
      <c r="N220" s="283">
        <v>6.0000000000000001E-3</v>
      </c>
      <c r="O220" s="284">
        <f>ROUND(H220*N220,5)</f>
        <v>6.0000000000000001E-3</v>
      </c>
    </row>
    <row r="221" spans="1:15" ht="13.15" hidden="1" customHeight="1" outlineLevel="2">
      <c r="A221" s="232"/>
      <c r="B221" s="234"/>
      <c r="C221" s="233"/>
      <c r="D221" s="232"/>
      <c r="E221" s="231"/>
      <c r="F221" s="231"/>
      <c r="G221" s="230"/>
      <c r="H221" s="229">
        <v>1</v>
      </c>
      <c r="I221" s="229"/>
    </row>
    <row r="222" spans="1:15" ht="25.5" outlineLevel="1" collapsed="1">
      <c r="A222" s="277">
        <f>MAX(A215:A221)+1</f>
        <v>33</v>
      </c>
      <c r="B222" s="278" t="str">
        <f>CONCATENATE(MID(C222,1,5),MID(C222,7,4),MID(D222,1,1),MID(A222,1,3))</f>
        <v>967031732C33</v>
      </c>
      <c r="C222" s="278" t="s">
        <v>1157</v>
      </c>
      <c r="D222" s="277" t="s">
        <v>301</v>
      </c>
      <c r="E222" s="279"/>
      <c r="F222" s="280" t="s">
        <v>1156</v>
      </c>
      <c r="G222" s="281"/>
      <c r="H222" s="282">
        <v>0.7</v>
      </c>
      <c r="I222" s="282" t="s">
        <v>153</v>
      </c>
      <c r="J222" s="66">
        <v>0</v>
      </c>
      <c r="K222" s="66">
        <f>ROUND(H222*J222,1)</f>
        <v>0</v>
      </c>
      <c r="L222" s="283">
        <v>0</v>
      </c>
      <c r="M222" s="284">
        <f>ROUND(H222*L222,5)</f>
        <v>0</v>
      </c>
      <c r="N222" s="283">
        <v>0.183</v>
      </c>
      <c r="O222" s="284">
        <f>ROUND(H222*N222,5)</f>
        <v>0.12809999999999999</v>
      </c>
    </row>
    <row r="223" spans="1:15" ht="13.15" hidden="1" customHeight="1" outlineLevel="2">
      <c r="A223" s="232"/>
      <c r="B223" s="234"/>
      <c r="C223" s="233"/>
      <c r="D223" s="232"/>
      <c r="E223" s="231"/>
      <c r="F223" s="231"/>
      <c r="G223" s="230"/>
      <c r="H223" s="229">
        <v>7.0000000000000007E-2</v>
      </c>
      <c r="I223" s="229"/>
    </row>
    <row r="224" spans="1:15" ht="13.15" hidden="1" customHeight="1" outlineLevel="2">
      <c r="A224" s="232"/>
      <c r="B224" s="234"/>
      <c r="C224" s="233"/>
      <c r="D224" s="232"/>
      <c r="E224" s="231"/>
      <c r="F224" s="231" t="s">
        <v>1113</v>
      </c>
      <c r="G224" s="230"/>
      <c r="H224" s="229">
        <v>0.63</v>
      </c>
      <c r="I224" s="229"/>
    </row>
    <row r="225" spans="1:15" ht="51" outlineLevel="1" collapsed="1">
      <c r="A225" s="277">
        <f>MAX(A217:A224)+1</f>
        <v>34</v>
      </c>
      <c r="B225" s="278" t="str">
        <f>CONCATENATE(MID(C225,1,5),MID(C225,7,4),MID(D225,1,1),MID(A225,1,3))</f>
        <v>HZS423100C34</v>
      </c>
      <c r="C225" s="278" t="s">
        <v>1155</v>
      </c>
      <c r="D225" s="277" t="s">
        <v>301</v>
      </c>
      <c r="E225" s="279"/>
      <c r="F225" s="280" t="s">
        <v>1154</v>
      </c>
      <c r="G225" s="281"/>
      <c r="H225" s="282">
        <v>31.5</v>
      </c>
      <c r="I225" s="282" t="s">
        <v>235</v>
      </c>
      <c r="J225" s="66">
        <v>0</v>
      </c>
      <c r="K225" s="66">
        <f>ROUND(H225*J225,1)</f>
        <v>0</v>
      </c>
      <c r="L225" s="283">
        <v>0</v>
      </c>
      <c r="M225" s="284">
        <f>ROUND(H225*L225,5)</f>
        <v>0</v>
      </c>
      <c r="N225" s="283">
        <v>0</v>
      </c>
      <c r="O225" s="284">
        <f>ROUND(H225*N225,5)</f>
        <v>0</v>
      </c>
    </row>
    <row r="226" spans="1:15" ht="13.15" hidden="1" customHeight="1" outlineLevel="2">
      <c r="A226" s="232"/>
      <c r="B226" s="234"/>
      <c r="C226" s="233"/>
      <c r="D226" s="232"/>
      <c r="E226" s="231"/>
      <c r="F226" s="231"/>
      <c r="G226" s="230"/>
      <c r="H226" s="229"/>
      <c r="I226" s="229"/>
    </row>
    <row r="227" spans="1:15" ht="13.15" hidden="1" customHeight="1" outlineLevel="2">
      <c r="A227" s="232"/>
      <c r="B227" s="234"/>
      <c r="C227" s="233"/>
      <c r="D227" s="232"/>
      <c r="E227" s="231"/>
      <c r="F227" s="231" t="s">
        <v>1153</v>
      </c>
      <c r="G227" s="230"/>
      <c r="H227" s="229">
        <v>31.5</v>
      </c>
      <c r="I227" s="229"/>
    </row>
    <row r="228" spans="1:15" ht="38.25" outlineLevel="1" collapsed="1">
      <c r="A228" s="277">
        <f>MAX(A220:A227)+1</f>
        <v>35</v>
      </c>
      <c r="B228" s="278" t="str">
        <f>CONCATENATE(MID(C228,1,5),MID(C228,7,4),MID(D228,1,1),MID(A228,1,3))</f>
        <v>985421122C35</v>
      </c>
      <c r="C228" s="278" t="s">
        <v>1152</v>
      </c>
      <c r="D228" s="277" t="s">
        <v>301</v>
      </c>
      <c r="E228" s="279"/>
      <c r="F228" s="280" t="s">
        <v>1151</v>
      </c>
      <c r="G228" s="281"/>
      <c r="H228" s="282">
        <v>1</v>
      </c>
      <c r="I228" s="282" t="s">
        <v>235</v>
      </c>
      <c r="J228" s="66">
        <v>0</v>
      </c>
      <c r="K228" s="66">
        <f>ROUND(H228*J228,1)</f>
        <v>0</v>
      </c>
      <c r="L228" s="283">
        <v>9.3799999999999994E-3</v>
      </c>
      <c r="M228" s="284">
        <f>ROUND(H228*L228,5)</f>
        <v>9.3799999999999994E-3</v>
      </c>
      <c r="N228" s="283">
        <v>0</v>
      </c>
      <c r="O228" s="284">
        <f>ROUND(H228*N228,5)</f>
        <v>0</v>
      </c>
    </row>
    <row r="229" spans="1:15" ht="13.15" hidden="1" customHeight="1" outlineLevel="2">
      <c r="A229" s="232"/>
      <c r="B229" s="234"/>
      <c r="C229" s="233"/>
      <c r="D229" s="232"/>
      <c r="E229" s="231"/>
      <c r="F229" s="231" t="s">
        <v>1078</v>
      </c>
      <c r="G229" s="230"/>
      <c r="H229" s="229">
        <v>1</v>
      </c>
      <c r="I229" s="229"/>
    </row>
    <row r="230" spans="1:15" ht="25.5" outlineLevel="1" collapsed="1">
      <c r="A230" s="277">
        <f>MAX(A222:A229)+1</f>
        <v>36</v>
      </c>
      <c r="B230" s="278" t="str">
        <f>CONCATENATE(MID(C230,1,5),MID(C230,7,4),MID(D230,1,1),MID(A230,1,3))</f>
        <v>340000998C36</v>
      </c>
      <c r="C230" s="278" t="s">
        <v>1135</v>
      </c>
      <c r="D230" s="277" t="s">
        <v>301</v>
      </c>
      <c r="E230" s="279"/>
      <c r="F230" s="280" t="s">
        <v>1150</v>
      </c>
      <c r="G230" s="281"/>
      <c r="H230" s="282">
        <v>10.9</v>
      </c>
      <c r="I230" s="282" t="s">
        <v>235</v>
      </c>
      <c r="J230" s="66">
        <v>0</v>
      </c>
      <c r="K230" s="66">
        <f>ROUND(H230*J230,1)</f>
        <v>0</v>
      </c>
      <c r="L230" s="283">
        <v>0</v>
      </c>
      <c r="M230" s="284">
        <f>ROUND(H230*L230,5)</f>
        <v>0</v>
      </c>
      <c r="N230" s="283">
        <v>0</v>
      </c>
      <c r="O230" s="284">
        <f>ROUND(H230*N230,5)</f>
        <v>0</v>
      </c>
    </row>
    <row r="231" spans="1:15" ht="13.15" hidden="1" customHeight="1" outlineLevel="2">
      <c r="A231" s="232"/>
      <c r="B231" s="234"/>
      <c r="C231" s="233"/>
      <c r="D231" s="232"/>
      <c r="E231" s="231"/>
      <c r="F231" s="231"/>
      <c r="G231" s="230"/>
      <c r="H231" s="229">
        <v>0.04</v>
      </c>
      <c r="I231" s="229"/>
    </row>
    <row r="232" spans="1:15" ht="13.15" hidden="1" customHeight="1" outlineLevel="2">
      <c r="A232" s="232"/>
      <c r="B232" s="234"/>
      <c r="C232" s="233"/>
      <c r="D232" s="232"/>
      <c r="E232" s="231"/>
      <c r="F232" s="231" t="s">
        <v>902</v>
      </c>
      <c r="G232" s="230"/>
      <c r="H232" s="229">
        <v>4.88</v>
      </c>
      <c r="I232" s="229"/>
    </row>
    <row r="233" spans="1:15" ht="13.15" hidden="1" customHeight="1" outlineLevel="2">
      <c r="A233" s="232"/>
      <c r="B233" s="234"/>
      <c r="C233" s="233"/>
      <c r="D233" s="232"/>
      <c r="E233" s="231"/>
      <c r="F233" s="231" t="s">
        <v>901</v>
      </c>
      <c r="G233" s="230"/>
      <c r="H233" s="229">
        <v>5.98</v>
      </c>
      <c r="I233" s="229"/>
    </row>
    <row r="234" spans="1:15" ht="25.5" outlineLevel="1" collapsed="1">
      <c r="A234" s="277">
        <f>MAX(A227:A233)+1</f>
        <v>37</v>
      </c>
      <c r="B234" s="278" t="str">
        <f>CONCATENATE(MID(C234,1,5),MID(C234,7,4),MID(D234,1,1),MID(A234,1,3))</f>
        <v>973031324C37</v>
      </c>
      <c r="C234" s="278" t="s">
        <v>1149</v>
      </c>
      <c r="D234" s="277" t="s">
        <v>301</v>
      </c>
      <c r="E234" s="279"/>
      <c r="F234" s="280" t="s">
        <v>1148</v>
      </c>
      <c r="G234" s="281"/>
      <c r="H234" s="282">
        <v>4</v>
      </c>
      <c r="I234" s="282" t="s">
        <v>171</v>
      </c>
      <c r="J234" s="66">
        <v>0</v>
      </c>
      <c r="K234" s="66">
        <f>ROUND(H234*J234,1)</f>
        <v>0</v>
      </c>
      <c r="L234" s="283">
        <v>0</v>
      </c>
      <c r="M234" s="284">
        <f>ROUND(H234*L234,5)</f>
        <v>0</v>
      </c>
      <c r="N234" s="283">
        <v>1.4999999999999999E-2</v>
      </c>
      <c r="O234" s="284">
        <f>ROUND(H234*N234,5)</f>
        <v>0.06</v>
      </c>
    </row>
    <row r="235" spans="1:15" ht="13.15" hidden="1" customHeight="1" outlineLevel="2">
      <c r="A235" s="232"/>
      <c r="B235" s="234"/>
      <c r="C235" s="233"/>
      <c r="D235" s="232"/>
      <c r="E235" s="231"/>
      <c r="F235" s="231"/>
      <c r="G235" s="230"/>
      <c r="H235" s="229">
        <v>4</v>
      </c>
      <c r="I235" s="229"/>
    </row>
    <row r="236" spans="1:15" ht="38.25" outlineLevel="1" collapsed="1">
      <c r="A236" s="277">
        <f>MAX(A231:A235)+1</f>
        <v>38</v>
      </c>
      <c r="B236" s="278" t="str">
        <f>CONCATENATE(MID(C236,1,5),MID(C236,7,4),MID(D236,1,1),MID(A236,1,3))</f>
        <v>411386611C38</v>
      </c>
      <c r="C236" s="278" t="s">
        <v>1147</v>
      </c>
      <c r="D236" s="277" t="s">
        <v>301</v>
      </c>
      <c r="E236" s="279"/>
      <c r="F236" s="280" t="s">
        <v>1146</v>
      </c>
      <c r="G236" s="281"/>
      <c r="H236" s="282">
        <v>4</v>
      </c>
      <c r="I236" s="282" t="s">
        <v>171</v>
      </c>
      <c r="J236" s="66">
        <v>0</v>
      </c>
      <c r="K236" s="66">
        <f>ROUND(H236*J236,1)</f>
        <v>0</v>
      </c>
      <c r="L236" s="283">
        <v>2.0449999999999999E-2</v>
      </c>
      <c r="M236" s="284">
        <f>ROUND(H236*L236,5)</f>
        <v>8.1799999999999998E-2</v>
      </c>
      <c r="N236" s="283">
        <v>0</v>
      </c>
      <c r="O236" s="284">
        <f>ROUND(H236*N236,5)</f>
        <v>0</v>
      </c>
    </row>
    <row r="237" spans="1:15" ht="13.15" hidden="1" customHeight="1" outlineLevel="2">
      <c r="A237" s="277"/>
      <c r="B237" s="234"/>
      <c r="C237" s="233"/>
      <c r="D237" s="232"/>
      <c r="E237" s="231"/>
      <c r="F237" s="231"/>
      <c r="G237" s="230"/>
      <c r="H237" s="229">
        <v>4</v>
      </c>
      <c r="I237" s="229"/>
    </row>
    <row r="238" spans="1:15" ht="76.5" outlineLevel="1" collapsed="1">
      <c r="A238" s="277">
        <f>MAX(A234:A237)+1</f>
        <v>39</v>
      </c>
      <c r="B238" s="278" t="str">
        <f>CONCATENATE(MID(C238,1,5),MID(C238,7,4),MID(D238,1,1),MID(A238,1,3))</f>
        <v>317941123C39</v>
      </c>
      <c r="C238" s="278" t="s">
        <v>1145</v>
      </c>
      <c r="D238" s="277" t="s">
        <v>301</v>
      </c>
      <c r="E238" s="279"/>
      <c r="F238" s="280" t="s">
        <v>1144</v>
      </c>
      <c r="G238" s="281"/>
      <c r="H238" s="282">
        <v>0.36099999999999999</v>
      </c>
      <c r="I238" s="282" t="s">
        <v>306</v>
      </c>
      <c r="J238" s="66">
        <v>0</v>
      </c>
      <c r="K238" s="66">
        <f>ROUND(H238*J238,1)</f>
        <v>0</v>
      </c>
      <c r="L238" s="283">
        <v>0.26334999999999997</v>
      </c>
      <c r="M238" s="284">
        <f>ROUND(H238*L238,5)</f>
        <v>9.5070000000000002E-2</v>
      </c>
      <c r="N238" s="283">
        <v>0</v>
      </c>
      <c r="O238" s="284">
        <f>ROUND(H238*N238,5)</f>
        <v>0</v>
      </c>
    </row>
    <row r="239" spans="1:15" ht="13.15" hidden="1" customHeight="1" outlineLevel="2">
      <c r="A239" s="232"/>
      <c r="B239" s="234"/>
      <c r="C239" s="233"/>
      <c r="D239" s="232"/>
      <c r="E239" s="231" t="s">
        <v>1143</v>
      </c>
      <c r="F239" s="231"/>
      <c r="G239" s="230"/>
      <c r="H239" s="229"/>
      <c r="I239" s="229"/>
    </row>
    <row r="240" spans="1:15" ht="13.15" hidden="1" customHeight="1" outlineLevel="2">
      <c r="A240" s="232"/>
      <c r="B240" s="234"/>
      <c r="C240" s="233"/>
      <c r="D240" s="232"/>
      <c r="E240" s="231"/>
      <c r="F240" s="231" t="s">
        <v>1142</v>
      </c>
      <c r="G240" s="230"/>
      <c r="H240" s="229">
        <v>0.16226000000000002</v>
      </c>
      <c r="I240" s="229"/>
    </row>
    <row r="241" spans="1:15" ht="13.15" hidden="1" customHeight="1" outlineLevel="2">
      <c r="A241" s="232"/>
      <c r="B241" s="234"/>
      <c r="C241" s="233"/>
      <c r="D241" s="232"/>
      <c r="E241" s="231"/>
      <c r="F241" s="231" t="s">
        <v>1141</v>
      </c>
      <c r="G241" s="230"/>
      <c r="H241" s="229">
        <v>0.19883500000000001</v>
      </c>
      <c r="I241" s="229"/>
    </row>
    <row r="242" spans="1:15" s="294" customFormat="1" outlineLevel="1" collapsed="1">
      <c r="A242" s="285">
        <f>MAX(A238:A241)+1</f>
        <v>40</v>
      </c>
      <c r="B242" s="286" t="str">
        <f>CONCATENATE(MID(C242,1,3),MID(C242,5,6),MID(D242,1,1),MID(A242,1,3))</f>
        <v>130104500M40</v>
      </c>
      <c r="C242" s="286" t="s">
        <v>1140</v>
      </c>
      <c r="D242" s="285" t="s">
        <v>487</v>
      </c>
      <c r="E242" s="287"/>
      <c r="F242" s="288" t="s">
        <v>418</v>
      </c>
      <c r="G242" s="289"/>
      <c r="H242" s="290">
        <v>0.39</v>
      </c>
      <c r="I242" s="290" t="s">
        <v>306</v>
      </c>
      <c r="J242" s="291">
        <v>0</v>
      </c>
      <c r="K242" s="291">
        <f>ROUND(H242*J242,1)</f>
        <v>0</v>
      </c>
      <c r="L242" s="292">
        <v>1</v>
      </c>
      <c r="M242" s="293">
        <f>ROUND(H242*L242,5)</f>
        <v>0.39</v>
      </c>
      <c r="N242" s="292">
        <v>0</v>
      </c>
      <c r="O242" s="293">
        <f>ROUND(H242*N242,5)</f>
        <v>0</v>
      </c>
    </row>
    <row r="243" spans="1:15" ht="13.15" hidden="1" customHeight="1" outlineLevel="2">
      <c r="A243" s="232"/>
      <c r="B243" s="234"/>
      <c r="C243" s="233"/>
      <c r="D243" s="232"/>
      <c r="E243" s="231"/>
      <c r="F243" s="231"/>
      <c r="G243" s="235">
        <v>1.08</v>
      </c>
      <c r="H243" s="229">
        <v>0.38988</v>
      </c>
      <c r="I243" s="229"/>
    </row>
    <row r="244" spans="1:15" ht="25.5" outlineLevel="1" collapsed="1">
      <c r="A244" s="277">
        <f>MAX(A239:A243)+1</f>
        <v>41</v>
      </c>
      <c r="B244" s="278" t="str">
        <f>CONCATENATE(MID(C244,1,5),MID(C244,7,4),MID(D244,1,1),MID(A244,1,3))</f>
        <v>615142012C41</v>
      </c>
      <c r="C244" s="278" t="s">
        <v>1139</v>
      </c>
      <c r="D244" s="277" t="s">
        <v>301</v>
      </c>
      <c r="E244" s="279"/>
      <c r="F244" s="280" t="s">
        <v>1138</v>
      </c>
      <c r="G244" s="281"/>
      <c r="H244" s="282">
        <v>10</v>
      </c>
      <c r="I244" s="282" t="s">
        <v>153</v>
      </c>
      <c r="J244" s="66">
        <v>0</v>
      </c>
      <c r="K244" s="66">
        <f>ROUND(H244*J244,1)</f>
        <v>0</v>
      </c>
      <c r="L244" s="283">
        <v>8.4999999999999995E-4</v>
      </c>
      <c r="M244" s="284">
        <f>ROUND(H244*L244,5)</f>
        <v>8.5000000000000006E-3</v>
      </c>
      <c r="N244" s="283">
        <v>0</v>
      </c>
      <c r="O244" s="284">
        <f>ROUND(H244*N244,5)</f>
        <v>0</v>
      </c>
    </row>
    <row r="245" spans="1:15" ht="13.15" hidden="1" customHeight="1" outlineLevel="2">
      <c r="A245" s="232"/>
      <c r="B245" s="234"/>
      <c r="C245" s="233"/>
      <c r="D245" s="232"/>
      <c r="E245" s="231"/>
      <c r="F245" s="231"/>
      <c r="G245" s="230"/>
      <c r="H245" s="229">
        <v>0.22600000000000001</v>
      </c>
      <c r="I245" s="229"/>
    </row>
    <row r="246" spans="1:15" ht="13.15" hidden="1" customHeight="1" outlineLevel="2">
      <c r="A246" s="232"/>
      <c r="B246" s="234"/>
      <c r="C246" s="233"/>
      <c r="D246" s="232"/>
      <c r="E246" s="231"/>
      <c r="F246" s="231" t="s">
        <v>1137</v>
      </c>
      <c r="G246" s="230"/>
      <c r="H246" s="229">
        <v>4.3919999999999995</v>
      </c>
      <c r="I246" s="229"/>
    </row>
    <row r="247" spans="1:15" ht="13.15" hidden="1" customHeight="1" outlineLevel="2">
      <c r="A247" s="232"/>
      <c r="B247" s="234"/>
      <c r="C247" s="233"/>
      <c r="D247" s="232"/>
      <c r="E247" s="231"/>
      <c r="F247" s="231" t="s">
        <v>1136</v>
      </c>
      <c r="G247" s="230"/>
      <c r="H247" s="229">
        <v>5.3819999999999997</v>
      </c>
      <c r="I247" s="229"/>
    </row>
    <row r="248" spans="1:15" ht="38.25" outlineLevel="1" collapsed="1">
      <c r="A248" s="277">
        <f>MAX(A243:A247)+1</f>
        <v>42</v>
      </c>
      <c r="B248" s="278" t="str">
        <f>CONCATENATE(MID(C248,1,5),MID(C248,7,4),MID(D248,1,1),MID(A248,1,3))</f>
        <v>340000998C42</v>
      </c>
      <c r="C248" s="278" t="s">
        <v>1135</v>
      </c>
      <c r="D248" s="277" t="s">
        <v>301</v>
      </c>
      <c r="E248" s="279"/>
      <c r="F248" s="280" t="s">
        <v>1134</v>
      </c>
      <c r="G248" s="281"/>
      <c r="H248" s="282">
        <v>55</v>
      </c>
      <c r="I248" s="282" t="s">
        <v>235</v>
      </c>
      <c r="J248" s="66">
        <v>0</v>
      </c>
      <c r="K248" s="66">
        <f>ROUND(H248*J248,1)</f>
        <v>0</v>
      </c>
      <c r="L248" s="283">
        <v>0</v>
      </c>
      <c r="M248" s="284">
        <f>ROUND(H248*L248,5)</f>
        <v>0</v>
      </c>
      <c r="N248" s="283">
        <v>0</v>
      </c>
      <c r="O248" s="284">
        <f>ROUND(H248*N248,5)</f>
        <v>0</v>
      </c>
    </row>
    <row r="249" spans="1:15" ht="13.15" hidden="1" customHeight="1" outlineLevel="2">
      <c r="A249" s="232"/>
      <c r="B249" s="234"/>
      <c r="C249" s="233"/>
      <c r="D249" s="232"/>
      <c r="E249" s="231"/>
      <c r="F249" s="231"/>
      <c r="G249" s="230"/>
      <c r="H249" s="229"/>
      <c r="I249" s="229"/>
    </row>
    <row r="250" spans="1:15" ht="13.15" hidden="1" customHeight="1" outlineLevel="2">
      <c r="A250" s="232"/>
      <c r="B250" s="234"/>
      <c r="C250" s="233"/>
      <c r="D250" s="232"/>
      <c r="E250" s="231"/>
      <c r="F250" s="231" t="s">
        <v>1133</v>
      </c>
      <c r="G250" s="230"/>
      <c r="H250" s="229">
        <v>55</v>
      </c>
      <c r="I250" s="229"/>
    </row>
    <row r="251" spans="1:15" ht="25.5" outlineLevel="1" collapsed="1">
      <c r="A251" s="277">
        <f>MAX(A246:A250)+1</f>
        <v>43</v>
      </c>
      <c r="B251" s="278" t="str">
        <f>CONCATENATE(MID(C251,1,5),MID(C251,7,4),MID(D251,1,1),MID(A251,1,3))</f>
        <v>971033151C43</v>
      </c>
      <c r="C251" s="278" t="s">
        <v>1132</v>
      </c>
      <c r="D251" s="277" t="s">
        <v>301</v>
      </c>
      <c r="E251" s="279"/>
      <c r="F251" s="280" t="s">
        <v>1131</v>
      </c>
      <c r="G251" s="281"/>
      <c r="H251" s="282">
        <v>48</v>
      </c>
      <c r="I251" s="282" t="s">
        <v>171</v>
      </c>
      <c r="J251" s="66">
        <v>0</v>
      </c>
      <c r="K251" s="66">
        <f>ROUND(H251*J251,1)</f>
        <v>0</v>
      </c>
      <c r="L251" s="283">
        <v>0</v>
      </c>
      <c r="M251" s="284">
        <f>ROUND(H251*L251,5)</f>
        <v>0</v>
      </c>
      <c r="N251" s="283">
        <v>2E-3</v>
      </c>
      <c r="O251" s="284">
        <f>ROUND(H251*N251,5)</f>
        <v>9.6000000000000002E-2</v>
      </c>
    </row>
    <row r="252" spans="1:15" ht="13.15" hidden="1" customHeight="1" outlineLevel="2">
      <c r="A252" s="232"/>
      <c r="B252" s="234"/>
      <c r="C252" s="233"/>
      <c r="D252" s="232"/>
      <c r="E252" s="231"/>
      <c r="F252" s="231"/>
      <c r="G252" s="230"/>
      <c r="H252" s="229"/>
      <c r="I252" s="229"/>
    </row>
    <row r="253" spans="1:15" ht="13.15" hidden="1" customHeight="1" outlineLevel="2">
      <c r="A253" s="232"/>
      <c r="B253" s="234"/>
      <c r="C253" s="233"/>
      <c r="D253" s="232"/>
      <c r="E253" s="231"/>
      <c r="F253" s="231" t="s">
        <v>1130</v>
      </c>
      <c r="G253" s="230"/>
      <c r="H253" s="229">
        <v>48</v>
      </c>
      <c r="I253" s="229"/>
    </row>
    <row r="254" spans="1:15" ht="25.5" outlineLevel="1" collapsed="1">
      <c r="A254" s="277">
        <f>MAX(A249:A253)+1</f>
        <v>44</v>
      </c>
      <c r="B254" s="278" t="str">
        <f>CONCATENATE(MID(C254,1,5),MID(C254,7,4),MID(D254,1,1),MID(A254,1,3))</f>
        <v>971033561C44</v>
      </c>
      <c r="C254" s="278" t="s">
        <v>1129</v>
      </c>
      <c r="D254" s="277" t="s">
        <v>301</v>
      </c>
      <c r="E254" s="279"/>
      <c r="F254" s="280" t="s">
        <v>1128</v>
      </c>
      <c r="G254" s="281"/>
      <c r="H254" s="282">
        <v>6.2</v>
      </c>
      <c r="I254" s="282" t="s">
        <v>985</v>
      </c>
      <c r="J254" s="66">
        <v>0</v>
      </c>
      <c r="K254" s="66">
        <f>ROUND(H254*J254,1)</f>
        <v>0</v>
      </c>
      <c r="L254" s="283">
        <v>0</v>
      </c>
      <c r="M254" s="284">
        <f>ROUND(H254*L254,5)</f>
        <v>0</v>
      </c>
      <c r="N254" s="283">
        <v>1.8</v>
      </c>
      <c r="O254" s="284">
        <f>ROUND(H254*N254,5)</f>
        <v>11.16</v>
      </c>
    </row>
    <row r="255" spans="1:15" ht="13.15" hidden="1" customHeight="1" outlineLevel="2">
      <c r="A255" s="232"/>
      <c r="B255" s="234"/>
      <c r="C255" s="233"/>
      <c r="D255" s="232"/>
      <c r="E255" s="231"/>
      <c r="F255" s="231"/>
      <c r="G255" s="230"/>
      <c r="H255" s="229">
        <v>9.2999999999999999E-2</v>
      </c>
      <c r="I255" s="229"/>
    </row>
    <row r="256" spans="1:15" ht="13.15" hidden="1" customHeight="1" outlineLevel="2">
      <c r="A256" s="232"/>
      <c r="B256" s="234"/>
      <c r="C256" s="233"/>
      <c r="D256" s="232"/>
      <c r="E256" s="231"/>
      <c r="F256" s="231" t="s">
        <v>1127</v>
      </c>
      <c r="G256" s="230"/>
      <c r="H256" s="229">
        <v>4.8</v>
      </c>
      <c r="I256" s="229"/>
    </row>
    <row r="257" spans="1:15" ht="13.15" hidden="1" customHeight="1" outlineLevel="2">
      <c r="A257" s="232"/>
      <c r="B257" s="234"/>
      <c r="C257" s="233"/>
      <c r="D257" s="232"/>
      <c r="E257" s="231"/>
      <c r="F257" s="231" t="s">
        <v>1126</v>
      </c>
      <c r="G257" s="230"/>
      <c r="H257" s="229">
        <v>1.3074000000000001</v>
      </c>
      <c r="I257" s="229"/>
    </row>
    <row r="258" spans="1:15" ht="25.5" outlineLevel="1" collapsed="1">
      <c r="A258" s="277">
        <f>MAX(A244:A257)+1</f>
        <v>45</v>
      </c>
      <c r="B258" s="278" t="str">
        <f>CONCATENATE(MID(C258,1,5),MID(C258,7,4),MID(D258,1,1),MID(A258,1,3))</f>
        <v>962032230C45</v>
      </c>
      <c r="C258" s="278" t="s">
        <v>1125</v>
      </c>
      <c r="D258" s="277" t="s">
        <v>301</v>
      </c>
      <c r="E258" s="279"/>
      <c r="F258" s="280" t="s">
        <v>1124</v>
      </c>
      <c r="G258" s="281"/>
      <c r="H258" s="282">
        <v>1.9</v>
      </c>
      <c r="I258" s="282" t="s">
        <v>985</v>
      </c>
      <c r="J258" s="66">
        <v>0</v>
      </c>
      <c r="K258" s="66">
        <f>ROUND(H258*J258,1)</f>
        <v>0</v>
      </c>
      <c r="L258" s="283">
        <v>0</v>
      </c>
      <c r="M258" s="284">
        <f>ROUND(H258*L258,5)</f>
        <v>0</v>
      </c>
      <c r="N258" s="283">
        <v>1.8</v>
      </c>
      <c r="O258" s="284">
        <f>ROUND(H258*N258,5)</f>
        <v>3.42</v>
      </c>
    </row>
    <row r="259" spans="1:15" ht="13.15" hidden="1" customHeight="1" outlineLevel="2">
      <c r="A259" s="232"/>
      <c r="B259" s="234"/>
      <c r="C259" s="233"/>
      <c r="D259" s="232"/>
      <c r="E259" s="231"/>
      <c r="F259" s="231"/>
      <c r="G259" s="230"/>
      <c r="H259" s="229"/>
      <c r="I259" s="229"/>
    </row>
    <row r="260" spans="1:15" ht="13.15" hidden="1" customHeight="1" outlineLevel="2">
      <c r="A260" s="232"/>
      <c r="B260" s="234"/>
      <c r="C260" s="233"/>
      <c r="D260" s="232"/>
      <c r="E260" s="231"/>
      <c r="F260" s="231" t="s">
        <v>1123</v>
      </c>
      <c r="G260" s="230"/>
      <c r="H260" s="229">
        <v>1.9</v>
      </c>
      <c r="I260" s="229"/>
    </row>
    <row r="261" spans="1:15" ht="25.5" outlineLevel="1" collapsed="1">
      <c r="A261" s="277">
        <f>MAX(A248:A260)+1</f>
        <v>46</v>
      </c>
      <c r="B261" s="278" t="str">
        <f>CONCATENATE(MID(C261,1,5),MID(C261,7,4),MID(D261,1,1),MID(A261,1,3))</f>
        <v>967031132C46</v>
      </c>
      <c r="C261" s="278" t="s">
        <v>1122</v>
      </c>
      <c r="D261" s="277" t="s">
        <v>301</v>
      </c>
      <c r="E261" s="279"/>
      <c r="F261" s="280" t="s">
        <v>1121</v>
      </c>
      <c r="G261" s="281"/>
      <c r="H261" s="282">
        <v>12.6</v>
      </c>
      <c r="I261" s="282" t="s">
        <v>153</v>
      </c>
      <c r="J261" s="66">
        <v>0</v>
      </c>
      <c r="K261" s="66">
        <f>ROUND(H261*J261,1)</f>
        <v>0</v>
      </c>
      <c r="L261" s="283">
        <v>0</v>
      </c>
      <c r="M261" s="284">
        <f>ROUND(H261*L261,5)</f>
        <v>0</v>
      </c>
      <c r="N261" s="283">
        <v>5.5E-2</v>
      </c>
      <c r="O261" s="284">
        <f>ROUND(H261*N261,5)</f>
        <v>0.69299999999999995</v>
      </c>
    </row>
    <row r="262" spans="1:15" ht="13.15" hidden="1" customHeight="1" outlineLevel="2">
      <c r="A262" s="232"/>
      <c r="B262" s="234"/>
      <c r="C262" s="233"/>
      <c r="D262" s="232"/>
      <c r="E262" s="231"/>
      <c r="F262" s="231"/>
      <c r="G262" s="230"/>
      <c r="H262" s="229"/>
      <c r="I262" s="229"/>
    </row>
    <row r="263" spans="1:15" ht="13.15" hidden="1" customHeight="1" outlineLevel="2">
      <c r="A263" s="232"/>
      <c r="B263" s="234"/>
      <c r="C263" s="233"/>
      <c r="D263" s="232"/>
      <c r="E263" s="231"/>
      <c r="F263" s="231" t="s">
        <v>1120</v>
      </c>
      <c r="G263" s="230"/>
      <c r="H263" s="229">
        <v>12</v>
      </c>
      <c r="I263" s="229"/>
    </row>
    <row r="264" spans="1:15" ht="13.15" hidden="1" customHeight="1" outlineLevel="2">
      <c r="A264" s="232"/>
      <c r="B264" s="234"/>
      <c r="C264" s="233"/>
      <c r="D264" s="232"/>
      <c r="E264" s="231" t="s">
        <v>1095</v>
      </c>
      <c r="F264" s="231"/>
      <c r="G264" s="230"/>
      <c r="H264" s="229"/>
      <c r="I264" s="229"/>
    </row>
    <row r="265" spans="1:15" ht="13.15" hidden="1" customHeight="1" outlineLevel="2">
      <c r="A265" s="232"/>
      <c r="B265" s="234"/>
      <c r="C265" s="233"/>
      <c r="D265" s="232"/>
      <c r="E265" s="231"/>
      <c r="F265" s="231" t="s">
        <v>1114</v>
      </c>
      <c r="G265" s="230"/>
      <c r="H265" s="229">
        <v>0.6</v>
      </c>
      <c r="I265" s="229"/>
    </row>
    <row r="266" spans="1:15" ht="25.5" outlineLevel="1" collapsed="1">
      <c r="A266" s="277">
        <f>MAX(A258:A265)+1</f>
        <v>47</v>
      </c>
      <c r="B266" s="278" t="str">
        <f>CONCATENATE(MID(C266,1,5),MID(C266,7,4),MID(D266,1,1),MID(A266,1,3))</f>
        <v>319201321C47</v>
      </c>
      <c r="C266" s="278" t="s">
        <v>1119</v>
      </c>
      <c r="D266" s="277" t="s">
        <v>301</v>
      </c>
      <c r="E266" s="279"/>
      <c r="F266" s="280" t="s">
        <v>1118</v>
      </c>
      <c r="G266" s="281"/>
      <c r="H266" s="282">
        <v>12.6</v>
      </c>
      <c r="I266" s="282" t="s">
        <v>153</v>
      </c>
      <c r="J266" s="66">
        <v>0</v>
      </c>
      <c r="K266" s="66">
        <f>ROUND(H266*J266,1)</f>
        <v>0</v>
      </c>
      <c r="L266" s="283">
        <v>2.8570000000000002E-2</v>
      </c>
      <c r="M266" s="284">
        <f>ROUND(H266*L266,5)</f>
        <v>0.35998000000000002</v>
      </c>
      <c r="N266" s="283">
        <v>0</v>
      </c>
      <c r="O266" s="284">
        <f>ROUND(H266*N266,5)</f>
        <v>0</v>
      </c>
    </row>
    <row r="267" spans="1:15" ht="13.15" hidden="1" customHeight="1" outlineLevel="2">
      <c r="A267" s="232"/>
      <c r="B267" s="234"/>
      <c r="C267" s="233"/>
      <c r="D267" s="232"/>
      <c r="E267" s="231"/>
      <c r="F267" s="231"/>
      <c r="G267" s="230"/>
      <c r="H267" s="229">
        <v>12.6</v>
      </c>
      <c r="I267" s="229"/>
    </row>
    <row r="268" spans="1:15" ht="25.5" outlineLevel="1" collapsed="1">
      <c r="A268" s="277">
        <f>MAX(A261:A267)+1</f>
        <v>48</v>
      </c>
      <c r="B268" s="278" t="str">
        <f>CONCATENATE(MID(C268,1,5),MID(C268,7,4),MID(D268,1,1),MID(A268,1,3))</f>
        <v>319202321C48</v>
      </c>
      <c r="C268" s="278" t="s">
        <v>1117</v>
      </c>
      <c r="D268" s="277" t="s">
        <v>301</v>
      </c>
      <c r="E268" s="279"/>
      <c r="F268" s="280" t="s">
        <v>1116</v>
      </c>
      <c r="G268" s="281"/>
      <c r="H268" s="282">
        <v>1.3</v>
      </c>
      <c r="I268" s="282" t="s">
        <v>153</v>
      </c>
      <c r="J268" s="66">
        <v>0</v>
      </c>
      <c r="K268" s="66">
        <f>ROUND(H268*J268,1)</f>
        <v>0</v>
      </c>
      <c r="L268" s="283">
        <v>4.795E-2</v>
      </c>
      <c r="M268" s="284">
        <f>ROUND(H268*L268,5)</f>
        <v>6.234E-2</v>
      </c>
      <c r="N268" s="283">
        <v>0</v>
      </c>
      <c r="O268" s="284">
        <f>ROUND(H268*N268,5)</f>
        <v>0</v>
      </c>
    </row>
    <row r="269" spans="1:15" ht="13.15" hidden="1" customHeight="1" outlineLevel="2">
      <c r="A269" s="232"/>
      <c r="B269" s="234"/>
      <c r="C269" s="233"/>
      <c r="D269" s="232"/>
      <c r="E269" s="231"/>
      <c r="F269" s="231"/>
      <c r="G269" s="230"/>
      <c r="H269" s="229">
        <v>7.0000000000000007E-2</v>
      </c>
      <c r="I269" s="229"/>
    </row>
    <row r="270" spans="1:15" ht="13.15" hidden="1" customHeight="1" outlineLevel="2">
      <c r="A270" s="232"/>
      <c r="B270" s="234"/>
      <c r="C270" s="233"/>
      <c r="D270" s="232"/>
      <c r="E270" s="231" t="s">
        <v>1115</v>
      </c>
      <c r="F270" s="231"/>
      <c r="G270" s="230"/>
      <c r="H270" s="229"/>
      <c r="I270" s="229"/>
    </row>
    <row r="271" spans="1:15" ht="13.15" hidden="1" customHeight="1" outlineLevel="2">
      <c r="A271" s="232"/>
      <c r="B271" s="234"/>
      <c r="C271" s="233"/>
      <c r="D271" s="232"/>
      <c r="E271" s="231"/>
      <c r="F271" s="231" t="s">
        <v>1114</v>
      </c>
      <c r="G271" s="230"/>
      <c r="H271" s="229">
        <v>0.6</v>
      </c>
      <c r="I271" s="229"/>
    </row>
    <row r="272" spans="1:15" ht="13.15" hidden="1" customHeight="1" outlineLevel="2">
      <c r="A272" s="232"/>
      <c r="B272" s="234"/>
      <c r="C272" s="233"/>
      <c r="D272" s="232"/>
      <c r="E272" s="231" t="s">
        <v>1085</v>
      </c>
      <c r="F272" s="231"/>
      <c r="G272" s="230"/>
      <c r="H272" s="229"/>
      <c r="I272" s="229"/>
    </row>
    <row r="273" spans="1:15" ht="13.15" hidden="1" customHeight="1" outlineLevel="2">
      <c r="A273" s="232"/>
      <c r="B273" s="234"/>
      <c r="C273" s="233"/>
      <c r="D273" s="232"/>
      <c r="E273" s="231"/>
      <c r="F273" s="231" t="s">
        <v>1113</v>
      </c>
      <c r="G273" s="230"/>
      <c r="H273" s="229">
        <v>0.63</v>
      </c>
      <c r="I273" s="229"/>
    </row>
    <row r="274" spans="1:15" outlineLevel="1" collapsed="1">
      <c r="A274" s="277">
        <f>MAX(A267:A273)+1</f>
        <v>49</v>
      </c>
      <c r="B274" s="278" t="str">
        <f>CONCATENATE(MID(C274,1,5),MID(C274,7,4),MID(D274,1,1),MID(A274,1,3))</f>
        <v>349231811C49</v>
      </c>
      <c r="C274" s="278" t="s">
        <v>1112</v>
      </c>
      <c r="D274" s="277" t="s">
        <v>301</v>
      </c>
      <c r="E274" s="279"/>
      <c r="F274" s="280" t="s">
        <v>1111</v>
      </c>
      <c r="G274" s="281"/>
      <c r="H274" s="282">
        <v>0.4</v>
      </c>
      <c r="I274" s="282" t="s">
        <v>153</v>
      </c>
      <c r="J274" s="66">
        <v>0</v>
      </c>
      <c r="K274" s="66">
        <f>ROUND(H274*J274,1)</f>
        <v>0</v>
      </c>
      <c r="L274" s="283">
        <v>0.26723000000000002</v>
      </c>
      <c r="M274" s="284">
        <f>ROUND(H274*L274,5)</f>
        <v>0.10689</v>
      </c>
      <c r="N274" s="283">
        <v>0</v>
      </c>
      <c r="O274" s="284">
        <f>ROUND(H274*N274,5)</f>
        <v>0</v>
      </c>
    </row>
    <row r="275" spans="1:15" ht="13.15" hidden="1" customHeight="1" outlineLevel="2">
      <c r="A275" s="232"/>
      <c r="B275" s="234"/>
      <c r="C275" s="233"/>
      <c r="D275" s="232"/>
      <c r="E275" s="231"/>
      <c r="F275" s="231"/>
      <c r="G275" s="230"/>
      <c r="H275" s="229">
        <v>8.5000000000000006E-2</v>
      </c>
      <c r="I275" s="229"/>
    </row>
    <row r="276" spans="1:15" ht="13.15" hidden="1" customHeight="1" outlineLevel="2">
      <c r="A276" s="232"/>
      <c r="B276" s="234"/>
      <c r="C276" s="233"/>
      <c r="D276" s="232"/>
      <c r="E276" s="231" t="s">
        <v>1088</v>
      </c>
      <c r="F276" s="231"/>
      <c r="G276" s="230"/>
      <c r="H276" s="229"/>
      <c r="I276" s="229"/>
    </row>
    <row r="277" spans="1:15" ht="13.15" hidden="1" customHeight="1" outlineLevel="2">
      <c r="A277" s="232"/>
      <c r="B277" s="234"/>
      <c r="C277" s="233"/>
      <c r="D277" s="232"/>
      <c r="E277" s="231"/>
      <c r="F277" s="231" t="s">
        <v>1101</v>
      </c>
      <c r="G277" s="230"/>
      <c r="H277" s="229">
        <v>0.315</v>
      </c>
      <c r="I277" s="229"/>
    </row>
    <row r="278" spans="1:15" ht="25.5" outlineLevel="1" collapsed="1">
      <c r="A278" s="277">
        <f>MAX(A273:A277)+1</f>
        <v>50</v>
      </c>
      <c r="B278" s="278" t="str">
        <f>CONCATENATE(MID(C278,1,5),MID(C278,7,4),MID(D278,1,1),MID(A278,1,3))</f>
        <v>974031664C50</v>
      </c>
      <c r="C278" s="278" t="s">
        <v>1110</v>
      </c>
      <c r="D278" s="277" t="s">
        <v>301</v>
      </c>
      <c r="E278" s="279"/>
      <c r="F278" s="280" t="s">
        <v>1109</v>
      </c>
      <c r="G278" s="281"/>
      <c r="H278" s="282">
        <v>1.5</v>
      </c>
      <c r="I278" s="282" t="s">
        <v>235</v>
      </c>
      <c r="J278" s="66">
        <v>0</v>
      </c>
      <c r="K278" s="66">
        <f>ROUND(H278*J278,1)</f>
        <v>0</v>
      </c>
      <c r="L278" s="283">
        <v>0</v>
      </c>
      <c r="M278" s="284">
        <f>ROUND(H278*L278,5)</f>
        <v>0</v>
      </c>
      <c r="N278" s="283">
        <v>4.2000000000000003E-2</v>
      </c>
      <c r="O278" s="284">
        <f>ROUND(H278*N278,5)</f>
        <v>6.3E-2</v>
      </c>
    </row>
    <row r="279" spans="1:15" ht="13.15" hidden="1" customHeight="1" outlineLevel="2">
      <c r="A279" s="232"/>
      <c r="B279" s="234"/>
      <c r="C279" s="233"/>
      <c r="D279" s="232"/>
      <c r="E279" s="231"/>
      <c r="F279" s="231"/>
      <c r="G279" s="230"/>
      <c r="H279" s="229">
        <v>0.06</v>
      </c>
      <c r="I279" s="229"/>
    </row>
    <row r="280" spans="1:15" ht="13.15" hidden="1" customHeight="1" outlineLevel="2">
      <c r="A280" s="232"/>
      <c r="B280" s="234"/>
      <c r="C280" s="233"/>
      <c r="D280" s="232"/>
      <c r="E280" s="231" t="s">
        <v>1088</v>
      </c>
      <c r="F280" s="231"/>
      <c r="G280" s="230"/>
      <c r="H280" s="229"/>
      <c r="I280" s="229"/>
    </row>
    <row r="281" spans="1:15" ht="13.15" hidden="1" customHeight="1" outlineLevel="2">
      <c r="A281" s="232"/>
      <c r="B281" s="234"/>
      <c r="C281" s="233"/>
      <c r="D281" s="232"/>
      <c r="E281" s="231"/>
      <c r="F281" s="231" t="s">
        <v>1108</v>
      </c>
      <c r="G281" s="230"/>
      <c r="H281" s="229">
        <v>1.4400000000000002</v>
      </c>
      <c r="I281" s="229"/>
    </row>
    <row r="282" spans="1:15" ht="25.5" outlineLevel="1" collapsed="1">
      <c r="A282" s="277">
        <f>MAX(A277:A281)+1</f>
        <v>51</v>
      </c>
      <c r="B282" s="278" t="str">
        <f>CONCATENATE(MID(C282,1,5),MID(C282,7,4),MID(D282,1,1),MID(A282,1,3))</f>
        <v>964011211C51</v>
      </c>
      <c r="C282" s="278" t="s">
        <v>1107</v>
      </c>
      <c r="D282" s="277" t="s">
        <v>301</v>
      </c>
      <c r="E282" s="279"/>
      <c r="F282" s="280" t="s">
        <v>1106</v>
      </c>
      <c r="G282" s="281"/>
      <c r="H282" s="282">
        <v>1</v>
      </c>
      <c r="I282" s="282" t="s">
        <v>171</v>
      </c>
      <c r="J282" s="66">
        <v>0</v>
      </c>
      <c r="K282" s="66">
        <f>ROUND(H282*J282,1)</f>
        <v>0</v>
      </c>
      <c r="L282" s="283">
        <v>0</v>
      </c>
      <c r="M282" s="284">
        <f>ROUND(H282*L282,5)</f>
        <v>0</v>
      </c>
      <c r="N282" s="283">
        <v>4.8599999999999997E-2</v>
      </c>
      <c r="O282" s="284">
        <f>ROUND(H282*N282,5)</f>
        <v>4.8599999999999997E-2</v>
      </c>
    </row>
    <row r="283" spans="1:15" ht="13.15" hidden="1" customHeight="1" outlineLevel="2">
      <c r="A283" s="232"/>
      <c r="B283" s="234"/>
      <c r="C283" s="233"/>
      <c r="D283" s="232"/>
      <c r="E283" s="231" t="s">
        <v>1088</v>
      </c>
      <c r="F283" s="231"/>
      <c r="G283" s="230"/>
      <c r="H283" s="229">
        <v>1</v>
      </c>
      <c r="I283" s="229"/>
    </row>
    <row r="284" spans="1:15" ht="25.5" outlineLevel="1" collapsed="1">
      <c r="A284" s="277">
        <f>MAX(A279:A283)+1</f>
        <v>52</v>
      </c>
      <c r="B284" s="278" t="str">
        <f>CONCATENATE(MID(C284,1,5),MID(C284,7,4),MID(D284,1,1),MID(A284,1,3))</f>
        <v>317941121C52</v>
      </c>
      <c r="C284" s="278" t="s">
        <v>1011</v>
      </c>
      <c r="D284" s="277" t="s">
        <v>301</v>
      </c>
      <c r="E284" s="279"/>
      <c r="F284" s="280" t="s">
        <v>1105</v>
      </c>
      <c r="G284" s="281"/>
      <c r="H284" s="282">
        <v>1</v>
      </c>
      <c r="I284" s="282" t="s">
        <v>171</v>
      </c>
      <c r="J284" s="66">
        <v>0</v>
      </c>
      <c r="K284" s="66">
        <f>ROUND(H284*J284,1)</f>
        <v>0</v>
      </c>
      <c r="L284" s="283">
        <v>1.064E-2</v>
      </c>
      <c r="M284" s="284">
        <f>ROUND(H284*L284,5)</f>
        <v>1.064E-2</v>
      </c>
      <c r="N284" s="283">
        <v>0</v>
      </c>
      <c r="O284" s="284">
        <f>ROUND(H284*N284,5)</f>
        <v>0</v>
      </c>
    </row>
    <row r="285" spans="1:15" ht="13.15" hidden="1" customHeight="1" outlineLevel="2">
      <c r="A285" s="232"/>
      <c r="B285" s="234"/>
      <c r="C285" s="233"/>
      <c r="D285" s="232"/>
      <c r="E285" s="231" t="s">
        <v>1088</v>
      </c>
      <c r="F285" s="231"/>
      <c r="G285" s="230"/>
      <c r="H285" s="229">
        <v>1</v>
      </c>
      <c r="I285" s="229"/>
    </row>
    <row r="286" spans="1:15" ht="25.5" outlineLevel="1" collapsed="1">
      <c r="A286" s="277">
        <f>MAX(A282:A285)+1</f>
        <v>53</v>
      </c>
      <c r="B286" s="278" t="str">
        <f>CONCATENATE(MID(C286,1,5),MID(C286,7,4),MID(D286,1,1),MID(A286,1,3))</f>
        <v>967031734C53</v>
      </c>
      <c r="C286" s="278" t="s">
        <v>1104</v>
      </c>
      <c r="D286" s="277" t="s">
        <v>301</v>
      </c>
      <c r="E286" s="279"/>
      <c r="F286" s="280" t="s">
        <v>1103</v>
      </c>
      <c r="G286" s="281"/>
      <c r="H286" s="282">
        <v>0.4</v>
      </c>
      <c r="I286" s="282" t="s">
        <v>153</v>
      </c>
      <c r="J286" s="66">
        <v>0</v>
      </c>
      <c r="K286" s="66">
        <f>ROUND(H286*J286,1)</f>
        <v>0</v>
      </c>
      <c r="L286" s="283">
        <v>0</v>
      </c>
      <c r="M286" s="284">
        <f>ROUND(H286*L286,5)</f>
        <v>0</v>
      </c>
      <c r="N286" s="283">
        <v>0.54500000000000004</v>
      </c>
      <c r="O286" s="284">
        <f>ROUND(H286*N286,5)</f>
        <v>0.218</v>
      </c>
    </row>
    <row r="287" spans="1:15" ht="13.15" hidden="1" customHeight="1" outlineLevel="2">
      <c r="A287" s="232"/>
      <c r="B287" s="234"/>
      <c r="C287" s="233"/>
      <c r="D287" s="232"/>
      <c r="E287" s="231" t="s">
        <v>1102</v>
      </c>
      <c r="F287" s="231"/>
      <c r="G287" s="230"/>
      <c r="H287" s="229">
        <v>8.5000000000000006E-2</v>
      </c>
      <c r="I287" s="229"/>
    </row>
    <row r="288" spans="1:15" ht="13.15" hidden="1" customHeight="1" outlineLevel="2">
      <c r="A288" s="232"/>
      <c r="B288" s="234"/>
      <c r="C288" s="233"/>
      <c r="D288" s="232"/>
      <c r="E288" s="231"/>
      <c r="F288" s="231" t="s">
        <v>1101</v>
      </c>
      <c r="G288" s="230"/>
      <c r="H288" s="229">
        <v>0.315</v>
      </c>
      <c r="I288" s="229"/>
    </row>
    <row r="289" spans="1:15" ht="25.5" outlineLevel="1" collapsed="1">
      <c r="A289" s="277">
        <f>MAX(A284:A288)+1</f>
        <v>54</v>
      </c>
      <c r="B289" s="278" t="str">
        <f>CONCATENATE(MID(C289,1,5),MID(C289,7,4),MID(D289,1,1),MID(A289,1,3))</f>
        <v>642944121C54</v>
      </c>
      <c r="C289" s="278" t="s">
        <v>1100</v>
      </c>
      <c r="D289" s="277" t="s">
        <v>301</v>
      </c>
      <c r="E289" s="279"/>
      <c r="F289" s="280" t="s">
        <v>1099</v>
      </c>
      <c r="G289" s="281"/>
      <c r="H289" s="282">
        <v>3</v>
      </c>
      <c r="I289" s="282" t="s">
        <v>171</v>
      </c>
      <c r="J289" s="66">
        <v>0</v>
      </c>
      <c r="K289" s="66">
        <f>ROUND(H289*J289,1)</f>
        <v>0</v>
      </c>
      <c r="L289" s="283">
        <v>4.684E-2</v>
      </c>
      <c r="M289" s="284">
        <f>ROUND(H289*L289,5)</f>
        <v>0.14052000000000001</v>
      </c>
      <c r="N289" s="283">
        <v>0</v>
      </c>
      <c r="O289" s="284">
        <f>ROUND(H289*N289,5)</f>
        <v>0</v>
      </c>
    </row>
    <row r="290" spans="1:15" ht="13.15" hidden="1" customHeight="1" outlineLevel="2">
      <c r="A290" s="232"/>
      <c r="B290" s="234"/>
      <c r="C290" s="233"/>
      <c r="D290" s="232"/>
      <c r="E290" s="231"/>
      <c r="F290" s="231"/>
      <c r="G290" s="230"/>
      <c r="H290" s="229">
        <v>3</v>
      </c>
      <c r="I290" s="229"/>
    </row>
    <row r="291" spans="1:15" s="294" customFormat="1" ht="38.25" outlineLevel="1" collapsed="1">
      <c r="A291" s="285">
        <f>MAX(A286:A290)+1</f>
        <v>55</v>
      </c>
      <c r="B291" s="286" t="str">
        <f>CONCATENATE(MID(C291,1,3),MID(C291,5,6),MID(D291,1,1),MID(A291,1,3))</f>
        <v>553312220M55</v>
      </c>
      <c r="C291" s="286" t="s">
        <v>1098</v>
      </c>
      <c r="D291" s="285" t="s">
        <v>487</v>
      </c>
      <c r="E291" s="287"/>
      <c r="F291" s="288" t="s">
        <v>442</v>
      </c>
      <c r="G291" s="289"/>
      <c r="H291" s="290">
        <v>1</v>
      </c>
      <c r="I291" s="290" t="s">
        <v>171</v>
      </c>
      <c r="J291" s="291">
        <v>0</v>
      </c>
      <c r="K291" s="291">
        <f>ROUND(H291*J291,1)</f>
        <v>0</v>
      </c>
      <c r="L291" s="292">
        <v>2.333E-2</v>
      </c>
      <c r="M291" s="293">
        <f>ROUND(H291*L291,5)</f>
        <v>2.333E-2</v>
      </c>
      <c r="N291" s="292">
        <v>0</v>
      </c>
      <c r="O291" s="293">
        <f>ROUND(H291*N291,5)</f>
        <v>0</v>
      </c>
    </row>
    <row r="292" spans="1:15" ht="13.15" hidden="1" customHeight="1" outlineLevel="2">
      <c r="A292" s="232"/>
      <c r="B292" s="234"/>
      <c r="C292" s="233"/>
      <c r="D292" s="232"/>
      <c r="E292" s="231"/>
      <c r="F292" s="231"/>
      <c r="G292" s="230"/>
      <c r="H292" s="229">
        <v>1</v>
      </c>
      <c r="I292" s="229"/>
    </row>
    <row r="293" spans="1:15" s="294" customFormat="1" ht="38.25" outlineLevel="1" collapsed="1">
      <c r="A293" s="285">
        <f>MAX(A289:A292)+1</f>
        <v>56</v>
      </c>
      <c r="B293" s="286" t="str">
        <f>CONCATENATE(MID(C293,1,3),MID(C293,5,6),MID(D293,1,1),MID(A293,1,3))</f>
        <v>553312220M56</v>
      </c>
      <c r="C293" s="286" t="s">
        <v>1098</v>
      </c>
      <c r="D293" s="285" t="s">
        <v>487</v>
      </c>
      <c r="E293" s="287"/>
      <c r="F293" s="288" t="s">
        <v>441</v>
      </c>
      <c r="G293" s="289"/>
      <c r="H293" s="290">
        <v>1</v>
      </c>
      <c r="I293" s="290" t="s">
        <v>171</v>
      </c>
      <c r="J293" s="291">
        <v>0</v>
      </c>
      <c r="K293" s="291">
        <f>ROUND(H293*J293,1)</f>
        <v>0</v>
      </c>
      <c r="L293" s="292">
        <v>2.333E-2</v>
      </c>
      <c r="M293" s="293">
        <f>ROUND(H293*L293,5)</f>
        <v>2.333E-2</v>
      </c>
      <c r="N293" s="292">
        <v>0</v>
      </c>
      <c r="O293" s="293">
        <f>ROUND(H293*N293,5)</f>
        <v>0</v>
      </c>
    </row>
    <row r="294" spans="1:15" ht="13.15" hidden="1" customHeight="1" outlineLevel="2">
      <c r="A294" s="232"/>
      <c r="B294" s="234"/>
      <c r="C294" s="233"/>
      <c r="D294" s="232"/>
      <c r="E294" s="231"/>
      <c r="F294" s="231"/>
      <c r="G294" s="230"/>
      <c r="H294" s="229">
        <v>1</v>
      </c>
      <c r="I294" s="229"/>
    </row>
    <row r="295" spans="1:15" s="294" customFormat="1" ht="38.25" outlineLevel="1" collapsed="1">
      <c r="A295" s="285">
        <f>MAX(A291:A294)+1</f>
        <v>57</v>
      </c>
      <c r="B295" s="286" t="str">
        <f>CONCATENATE(MID(C295,1,3),MID(C295,5,6),MID(D295,1,1),MID(A295,1,3))</f>
        <v>553312220M57</v>
      </c>
      <c r="C295" s="286" t="s">
        <v>1098</v>
      </c>
      <c r="D295" s="285" t="s">
        <v>487</v>
      </c>
      <c r="E295" s="287"/>
      <c r="F295" s="288" t="s">
        <v>440</v>
      </c>
      <c r="G295" s="289"/>
      <c r="H295" s="290">
        <v>1</v>
      </c>
      <c r="I295" s="290" t="s">
        <v>171</v>
      </c>
      <c r="J295" s="291">
        <v>0</v>
      </c>
      <c r="K295" s="291">
        <f>ROUND(H295*J295,1)</f>
        <v>0</v>
      </c>
      <c r="L295" s="292">
        <v>2.4330000000000001E-2</v>
      </c>
      <c r="M295" s="293">
        <f>ROUND(H295*L295,5)</f>
        <v>2.4330000000000001E-2</v>
      </c>
      <c r="N295" s="292">
        <v>0</v>
      </c>
      <c r="O295" s="293">
        <f>ROUND(H295*N295,5)</f>
        <v>0</v>
      </c>
    </row>
    <row r="296" spans="1:15" ht="13.15" hidden="1" customHeight="1" outlineLevel="2">
      <c r="A296" s="232"/>
      <c r="B296" s="234"/>
      <c r="C296" s="233"/>
      <c r="D296" s="232"/>
      <c r="E296" s="231"/>
      <c r="F296" s="231"/>
      <c r="G296" s="230"/>
      <c r="H296" s="229">
        <v>1</v>
      </c>
      <c r="I296" s="229"/>
    </row>
    <row r="297" spans="1:15" ht="25.5" outlineLevel="1" collapsed="1">
      <c r="A297" s="277">
        <f>MAX(A291:A296)+1</f>
        <v>58</v>
      </c>
      <c r="B297" s="278" t="str">
        <f>CONCATENATE(MID(C297,1,5),MID(C297,7,4),MID(D297,1,1),MID(A297,1,3))</f>
        <v>340239212C58</v>
      </c>
      <c r="C297" s="278" t="s">
        <v>1097</v>
      </c>
      <c r="D297" s="277" t="s">
        <v>301</v>
      </c>
      <c r="E297" s="279"/>
      <c r="F297" s="280" t="s">
        <v>1096</v>
      </c>
      <c r="G297" s="281"/>
      <c r="H297" s="282">
        <v>2.1</v>
      </c>
      <c r="I297" s="282" t="s">
        <v>153</v>
      </c>
      <c r="J297" s="66">
        <v>0</v>
      </c>
      <c r="K297" s="66">
        <f>ROUND(H297*J297,1)</f>
        <v>0</v>
      </c>
      <c r="L297" s="283">
        <v>0.25364999999999999</v>
      </c>
      <c r="M297" s="284">
        <f>ROUND(H297*L297,5)</f>
        <v>0.53266999999999998</v>
      </c>
      <c r="N297" s="283">
        <v>0</v>
      </c>
      <c r="O297" s="284">
        <f>ROUND(H297*N297,5)</f>
        <v>0</v>
      </c>
    </row>
    <row r="298" spans="1:15" ht="13.15" hidden="1" customHeight="1" outlineLevel="2">
      <c r="A298" s="232"/>
      <c r="B298" s="234"/>
      <c r="C298" s="233"/>
      <c r="D298" s="232"/>
      <c r="E298" s="231" t="s">
        <v>1095</v>
      </c>
      <c r="F298" s="231"/>
      <c r="G298" s="230"/>
      <c r="H298" s="229"/>
      <c r="I298" s="229"/>
    </row>
    <row r="299" spans="1:15" ht="13.15" hidden="1" customHeight="1" outlineLevel="2">
      <c r="A299" s="232"/>
      <c r="B299" s="234"/>
      <c r="C299" s="233"/>
      <c r="D299" s="232"/>
      <c r="E299" s="231"/>
      <c r="F299" s="231" t="s">
        <v>1094</v>
      </c>
      <c r="G299" s="230"/>
      <c r="H299" s="229">
        <v>2.1</v>
      </c>
      <c r="I299" s="229"/>
    </row>
    <row r="300" spans="1:15" outlineLevel="1" collapsed="1">
      <c r="A300" s="277">
        <f>MAX(A293:A299)+1</f>
        <v>59</v>
      </c>
      <c r="B300" s="278" t="str">
        <f>CONCATENATE(MID(C300,1,5),MID(C300,7,4),MID(D300,1,1),MID(A300,1,3))</f>
        <v>766441812C59</v>
      </c>
      <c r="C300" s="278" t="s">
        <v>1093</v>
      </c>
      <c r="D300" s="277" t="s">
        <v>301</v>
      </c>
      <c r="E300" s="279"/>
      <c r="F300" s="280" t="s">
        <v>1092</v>
      </c>
      <c r="G300" s="281"/>
      <c r="H300" s="282">
        <v>1</v>
      </c>
      <c r="I300" s="282" t="s">
        <v>171</v>
      </c>
      <c r="J300" s="66">
        <v>0</v>
      </c>
      <c r="K300" s="66">
        <f>ROUND(H300*J300,1)</f>
        <v>0</v>
      </c>
      <c r="L300" s="283">
        <v>0</v>
      </c>
      <c r="M300" s="284">
        <f>ROUND(H300*L300,5)</f>
        <v>0</v>
      </c>
      <c r="N300" s="283">
        <v>4.0000000000000001E-3</v>
      </c>
      <c r="O300" s="284">
        <f>ROUND(H300*N300,5)</f>
        <v>4.0000000000000001E-3</v>
      </c>
    </row>
    <row r="301" spans="1:15" ht="13.15" hidden="1" customHeight="1" outlineLevel="2">
      <c r="A301" s="232"/>
      <c r="B301" s="234"/>
      <c r="C301" s="233"/>
      <c r="D301" s="232"/>
      <c r="E301" s="231"/>
      <c r="F301" s="231"/>
      <c r="G301" s="230"/>
      <c r="H301" s="229">
        <v>1</v>
      </c>
      <c r="I301" s="229"/>
    </row>
    <row r="302" spans="1:15" ht="25.5" outlineLevel="1" collapsed="1">
      <c r="A302" s="277">
        <f>MAX(A296:A301)+1</f>
        <v>60</v>
      </c>
      <c r="B302" s="278" t="str">
        <f>CONCATENATE(MID(C302,1,5),MID(C302,7,4),MID(D302,1,1),MID(A302,1,3))</f>
        <v>340239233C60</v>
      </c>
      <c r="C302" s="278" t="s">
        <v>1091</v>
      </c>
      <c r="D302" s="277" t="s">
        <v>301</v>
      </c>
      <c r="E302" s="279"/>
      <c r="F302" s="280" t="s">
        <v>1090</v>
      </c>
      <c r="G302" s="281"/>
      <c r="H302" s="282">
        <v>2.2000000000000002</v>
      </c>
      <c r="I302" s="282" t="s">
        <v>153</v>
      </c>
      <c r="J302" s="66">
        <v>0</v>
      </c>
      <c r="K302" s="66">
        <f>ROUND(H302*J302,1)</f>
        <v>0</v>
      </c>
      <c r="L302" s="283">
        <v>3.5E-4</v>
      </c>
      <c r="M302" s="284">
        <f>ROUND(H302*L302,5)</f>
        <v>7.6999999999999996E-4</v>
      </c>
      <c r="N302" s="283">
        <v>0</v>
      </c>
      <c r="O302" s="284">
        <f>ROUND(H302*N302,5)</f>
        <v>0</v>
      </c>
    </row>
    <row r="303" spans="1:15" ht="13.15" hidden="1" customHeight="1" outlineLevel="2">
      <c r="A303" s="232"/>
      <c r="B303" s="234"/>
      <c r="C303" s="233"/>
      <c r="D303" s="232"/>
      <c r="E303" s="231"/>
      <c r="F303" s="231"/>
      <c r="G303" s="230"/>
      <c r="H303" s="229">
        <v>7.4999999999999997E-2</v>
      </c>
      <c r="I303" s="229"/>
    </row>
    <row r="304" spans="1:15" ht="13.15" hidden="1" customHeight="1" outlineLevel="2">
      <c r="A304" s="232"/>
      <c r="B304" s="234"/>
      <c r="C304" s="233"/>
      <c r="D304" s="232"/>
      <c r="E304" s="231"/>
      <c r="F304" s="231" t="s">
        <v>947</v>
      </c>
      <c r="G304" s="230"/>
      <c r="H304" s="229">
        <v>2.125</v>
      </c>
      <c r="I304" s="229"/>
    </row>
    <row r="305" spans="1:15" ht="25.5" outlineLevel="1" collapsed="1">
      <c r="A305" s="277">
        <f>MAX(A300:A304)+1</f>
        <v>61</v>
      </c>
      <c r="B305" s="278" t="str">
        <f>CONCATENATE(MID(C305,1,5),MID(C305,7,4),MID(D305,1,1),MID(A305,1,3))</f>
        <v>346244371C61</v>
      </c>
      <c r="C305" s="278" t="s">
        <v>1087</v>
      </c>
      <c r="D305" s="277" t="s">
        <v>301</v>
      </c>
      <c r="E305" s="279"/>
      <c r="F305" s="280" t="s">
        <v>1089</v>
      </c>
      <c r="G305" s="281"/>
      <c r="H305" s="282">
        <v>1.5</v>
      </c>
      <c r="I305" s="282" t="s">
        <v>235</v>
      </c>
      <c r="J305" s="66">
        <v>0</v>
      </c>
      <c r="K305" s="66">
        <f>ROUND(H305*J305,1)</f>
        <v>0</v>
      </c>
      <c r="L305" s="283">
        <v>0.25364999999999999</v>
      </c>
      <c r="M305" s="284">
        <f>ROUND(H305*L305,5)</f>
        <v>0.38047999999999998</v>
      </c>
      <c r="N305" s="283">
        <v>0</v>
      </c>
      <c r="O305" s="284">
        <f>ROUND(H305*N305,5)</f>
        <v>0</v>
      </c>
    </row>
    <row r="306" spans="1:15" ht="13.15" hidden="1" customHeight="1" outlineLevel="2">
      <c r="A306" s="232"/>
      <c r="B306" s="234"/>
      <c r="C306" s="233"/>
      <c r="D306" s="232"/>
      <c r="E306" s="231" t="s">
        <v>1088</v>
      </c>
      <c r="F306" s="231"/>
      <c r="G306" s="230"/>
      <c r="H306" s="229">
        <v>1.5</v>
      </c>
      <c r="I306" s="229"/>
    </row>
    <row r="307" spans="1:15" ht="25.5" outlineLevel="1" collapsed="1">
      <c r="A307" s="277">
        <f>MAX(A297:A306)+1</f>
        <v>62</v>
      </c>
      <c r="B307" s="278" t="str">
        <f>CONCATENATE(MID(C307,1,5),MID(C307,7,4),MID(D307,1,1),MID(A307,1,3))</f>
        <v>346244371C62</v>
      </c>
      <c r="C307" s="278" t="s">
        <v>1087</v>
      </c>
      <c r="D307" s="277" t="s">
        <v>301</v>
      </c>
      <c r="E307" s="279"/>
      <c r="F307" s="280" t="s">
        <v>1086</v>
      </c>
      <c r="G307" s="281"/>
      <c r="H307" s="282">
        <v>0.8</v>
      </c>
      <c r="I307" s="282" t="s">
        <v>235</v>
      </c>
      <c r="J307" s="66">
        <v>0</v>
      </c>
      <c r="K307" s="66">
        <f>ROUND(H307*J307,1)</f>
        <v>0</v>
      </c>
      <c r="L307" s="283">
        <v>0.25364999999999999</v>
      </c>
      <c r="M307" s="284">
        <f>ROUND(H307*L307,5)</f>
        <v>0.20291999999999999</v>
      </c>
      <c r="N307" s="283">
        <v>0</v>
      </c>
      <c r="O307" s="284">
        <f>ROUND(H307*N307,5)</f>
        <v>0</v>
      </c>
    </row>
    <row r="308" spans="1:15" ht="13.15" hidden="1" customHeight="1" outlineLevel="2">
      <c r="A308" s="232"/>
      <c r="B308" s="234"/>
      <c r="C308" s="233"/>
      <c r="D308" s="232"/>
      <c r="E308" s="231"/>
      <c r="F308" s="231"/>
      <c r="G308" s="230"/>
      <c r="H308" s="229"/>
      <c r="I308" s="229"/>
    </row>
    <row r="309" spans="1:15" ht="13.15" hidden="1" customHeight="1" outlineLevel="2">
      <c r="A309" s="232"/>
      <c r="B309" s="234"/>
      <c r="C309" s="233"/>
      <c r="D309" s="232"/>
      <c r="E309" s="231" t="s">
        <v>1085</v>
      </c>
      <c r="F309" s="231"/>
      <c r="G309" s="230"/>
      <c r="H309" s="229">
        <v>0.8</v>
      </c>
      <c r="I309" s="229"/>
    </row>
    <row r="310" spans="1:15" ht="102" outlineLevel="1" collapsed="1">
      <c r="A310" s="277">
        <f>MAX(A307:A309)+1</f>
        <v>63</v>
      </c>
      <c r="B310" s="278" t="str">
        <f>CONCATENATE(MID(C310,1,5),MID(C310,7,4),MID(D310,1,1),MID(A310,1,3))</f>
        <v>977151128C63</v>
      </c>
      <c r="C310" s="278" t="s">
        <v>1084</v>
      </c>
      <c r="D310" s="277" t="s">
        <v>301</v>
      </c>
      <c r="E310" s="279"/>
      <c r="F310" s="280" t="s">
        <v>1083</v>
      </c>
      <c r="G310" s="281"/>
      <c r="H310" s="282">
        <v>2</v>
      </c>
      <c r="I310" s="282" t="s">
        <v>171</v>
      </c>
      <c r="J310" s="66">
        <v>0</v>
      </c>
      <c r="K310" s="66">
        <f>ROUND(H310*J310,1)</f>
        <v>0</v>
      </c>
      <c r="L310" s="283">
        <v>2.138E-2</v>
      </c>
      <c r="M310" s="284">
        <f>ROUND(H310*L310,5)</f>
        <v>4.2759999999999999E-2</v>
      </c>
      <c r="N310" s="283">
        <v>0.1132</v>
      </c>
      <c r="O310" s="284">
        <f>ROUND(H310*N310,5)</f>
        <v>0.22639999999999999</v>
      </c>
    </row>
    <row r="311" spans="1:15" ht="13.15" hidden="1" customHeight="1" outlineLevel="2">
      <c r="A311" s="232"/>
      <c r="B311" s="234"/>
      <c r="C311" s="233"/>
      <c r="D311" s="232"/>
      <c r="E311" s="231" t="s">
        <v>1082</v>
      </c>
      <c r="F311" s="231"/>
      <c r="G311" s="230"/>
      <c r="H311" s="229">
        <v>2</v>
      </c>
      <c r="I311" s="229"/>
    </row>
    <row r="312" spans="1:15" ht="63.75" outlineLevel="1" collapsed="1">
      <c r="A312" s="277">
        <f>MAX(A310:A311)+1</f>
        <v>64</v>
      </c>
      <c r="B312" s="278" t="str">
        <f>CONCATENATE(MID(C312,1,5),MID(C312,7,4),MID(D312,1,1),MID(A312,1,3))</f>
        <v>389361001C64</v>
      </c>
      <c r="C312" s="278" t="s">
        <v>1081</v>
      </c>
      <c r="D312" s="277" t="s">
        <v>301</v>
      </c>
      <c r="E312" s="279"/>
      <c r="F312" s="280" t="s">
        <v>1080</v>
      </c>
      <c r="G312" s="281"/>
      <c r="H312" s="282">
        <v>8</v>
      </c>
      <c r="I312" s="282" t="s">
        <v>1079</v>
      </c>
      <c r="J312" s="66">
        <v>0</v>
      </c>
      <c r="K312" s="66">
        <f>ROUND(H312*J312,1)</f>
        <v>0</v>
      </c>
      <c r="L312" s="283">
        <v>1.2999999999999999E-3</v>
      </c>
      <c r="M312" s="284">
        <f>ROUND(H312*L312,5)</f>
        <v>1.04E-2</v>
      </c>
      <c r="N312" s="283">
        <v>0</v>
      </c>
      <c r="O312" s="284">
        <f>ROUND(H312*N312,5)</f>
        <v>0</v>
      </c>
    </row>
    <row r="313" spans="1:15" ht="13.15" hidden="1" customHeight="1" outlineLevel="2">
      <c r="A313" s="232"/>
      <c r="B313" s="234"/>
      <c r="C313" s="233"/>
      <c r="D313" s="232"/>
      <c r="E313" s="231" t="s">
        <v>1078</v>
      </c>
      <c r="F313" s="231"/>
      <c r="G313" s="230"/>
      <c r="H313" s="229"/>
      <c r="I313" s="229"/>
    </row>
    <row r="314" spans="1:15" ht="13.15" hidden="1" customHeight="1" outlineLevel="2">
      <c r="A314" s="232"/>
      <c r="B314" s="234"/>
      <c r="C314" s="233"/>
      <c r="D314" s="232"/>
      <c r="E314" s="231"/>
      <c r="F314" s="231" t="s">
        <v>1077</v>
      </c>
      <c r="G314" s="230"/>
      <c r="H314" s="229">
        <v>8</v>
      </c>
      <c r="I314" s="229"/>
    </row>
    <row r="315" spans="1:15" ht="25.5" outlineLevel="1" collapsed="1">
      <c r="A315" s="277">
        <f>MAX(A312:A314)+1</f>
        <v>65</v>
      </c>
      <c r="B315" s="278" t="str">
        <f>CONCATENATE(MID(C315,1,5),MID(C315,7,4),MID(D315,1,1),MID(A315,1,3))</f>
        <v>977151124C65</v>
      </c>
      <c r="C315" s="278" t="s">
        <v>1076</v>
      </c>
      <c r="D315" s="277" t="s">
        <v>301</v>
      </c>
      <c r="E315" s="279"/>
      <c r="F315" s="280" t="s">
        <v>1075</v>
      </c>
      <c r="G315" s="281"/>
      <c r="H315" s="282">
        <v>2</v>
      </c>
      <c r="I315" s="282" t="s">
        <v>171</v>
      </c>
      <c r="J315" s="66">
        <v>0</v>
      </c>
      <c r="K315" s="66">
        <f>ROUND(H315*J315,1)</f>
        <v>0</v>
      </c>
      <c r="L315" s="283">
        <v>1.1299999999999999E-3</v>
      </c>
      <c r="M315" s="284">
        <f>ROUND(H315*L315,5)</f>
        <v>2.2599999999999999E-3</v>
      </c>
      <c r="N315" s="283">
        <v>4.0399999999999998E-2</v>
      </c>
      <c r="O315" s="284">
        <f>ROUND(H315*N315,5)</f>
        <v>8.0799999999999997E-2</v>
      </c>
    </row>
    <row r="316" spans="1:15" ht="13.15" hidden="1" customHeight="1" outlineLevel="2">
      <c r="A316" s="232"/>
      <c r="B316" s="234"/>
      <c r="C316" s="233"/>
      <c r="D316" s="232"/>
      <c r="E316" s="231"/>
      <c r="F316" s="231"/>
      <c r="G316" s="230"/>
      <c r="H316" s="229">
        <v>2</v>
      </c>
      <c r="I316" s="229"/>
    </row>
    <row r="317" spans="1:15" ht="38.25" outlineLevel="1" collapsed="1">
      <c r="A317" s="277">
        <f>MAX(A315:A316)+1</f>
        <v>66</v>
      </c>
      <c r="B317" s="278" t="str">
        <f>CONCATENATE(MID(C317,1,5),MID(C317,7,4),MID(D317,1,1),MID(A317,1,3))</f>
        <v>977151125C66</v>
      </c>
      <c r="C317" s="278" t="s">
        <v>1073</v>
      </c>
      <c r="D317" s="277" t="s">
        <v>301</v>
      </c>
      <c r="E317" s="279"/>
      <c r="F317" s="280" t="s">
        <v>1074</v>
      </c>
      <c r="G317" s="281"/>
      <c r="H317" s="282">
        <v>2</v>
      </c>
      <c r="I317" s="282" t="s">
        <v>171</v>
      </c>
      <c r="J317" s="66">
        <v>0</v>
      </c>
      <c r="K317" s="66">
        <f>ROUND(H317*J317,1)</f>
        <v>0</v>
      </c>
      <c r="L317" s="283">
        <v>1.5499999999999999E-3</v>
      </c>
      <c r="M317" s="284">
        <f>ROUND(H317*L317,5)</f>
        <v>3.0999999999999999E-3</v>
      </c>
      <c r="N317" s="283">
        <v>6.3E-2</v>
      </c>
      <c r="O317" s="284">
        <f>ROUND(H317*N317,5)</f>
        <v>0.126</v>
      </c>
    </row>
    <row r="318" spans="1:15" ht="13.15" hidden="1" customHeight="1" outlineLevel="2">
      <c r="A318" s="232"/>
      <c r="B318" s="234"/>
      <c r="C318" s="233"/>
      <c r="D318" s="232"/>
      <c r="E318" s="231"/>
      <c r="F318" s="231"/>
      <c r="G318" s="230"/>
      <c r="H318" s="229">
        <v>2</v>
      </c>
      <c r="I318" s="229"/>
    </row>
    <row r="319" spans="1:15" ht="25.5" outlineLevel="1" collapsed="1">
      <c r="A319" s="277">
        <f>MAX(A317:A318)+1</f>
        <v>67</v>
      </c>
      <c r="B319" s="278" t="str">
        <f>CONCATENATE(MID(C319,1,5),MID(C319,7,4),MID(D319,1,1),MID(A319,1,3))</f>
        <v>977151125C67</v>
      </c>
      <c r="C319" s="278" t="s">
        <v>1073</v>
      </c>
      <c r="D319" s="277" t="s">
        <v>301</v>
      </c>
      <c r="E319" s="279"/>
      <c r="F319" s="280" t="s">
        <v>1072</v>
      </c>
      <c r="G319" s="281"/>
      <c r="H319" s="282">
        <v>2</v>
      </c>
      <c r="I319" s="282" t="s">
        <v>171</v>
      </c>
      <c r="J319" s="66">
        <v>0</v>
      </c>
      <c r="K319" s="66">
        <f>ROUND(H319*J319,1)</f>
        <v>0</v>
      </c>
      <c r="L319" s="283">
        <v>1.24E-3</v>
      </c>
      <c r="M319" s="284">
        <f>ROUND(H319*L319,5)</f>
        <v>2.48E-3</v>
      </c>
      <c r="N319" s="283">
        <v>5.04E-2</v>
      </c>
      <c r="O319" s="284">
        <f>ROUND(H319*N319,5)</f>
        <v>0.1008</v>
      </c>
    </row>
    <row r="320" spans="1:15" ht="13.15" hidden="1" customHeight="1" outlineLevel="2">
      <c r="A320" s="232"/>
      <c r="B320" s="234"/>
      <c r="C320" s="233"/>
      <c r="D320" s="232"/>
      <c r="E320" s="231"/>
      <c r="F320" s="231"/>
      <c r="G320" s="230"/>
      <c r="H320" s="229">
        <v>2</v>
      </c>
      <c r="I320" s="229"/>
    </row>
    <row r="321" spans="1:15" ht="38.25" outlineLevel="1" collapsed="1">
      <c r="A321" s="277">
        <f>MAX(A317:A320)+1</f>
        <v>68</v>
      </c>
      <c r="B321" s="278" t="str">
        <f>CONCATENATE(MID(C321,1,5),MID(C321,7,4),MID(D321,1,1),MID(A321,1,3))</f>
        <v>977151127C68</v>
      </c>
      <c r="C321" s="278" t="s">
        <v>1071</v>
      </c>
      <c r="D321" s="277" t="s">
        <v>301</v>
      </c>
      <c r="E321" s="279"/>
      <c r="F321" s="280" t="s">
        <v>1070</v>
      </c>
      <c r="G321" s="281"/>
      <c r="H321" s="282">
        <v>1</v>
      </c>
      <c r="I321" s="282" t="s">
        <v>171</v>
      </c>
      <c r="J321" s="66">
        <v>0</v>
      </c>
      <c r="K321" s="66">
        <f>ROUND(H321*J321,1)</f>
        <v>0</v>
      </c>
      <c r="L321" s="283">
        <v>2.8800000000000002E-3</v>
      </c>
      <c r="M321" s="284">
        <f>ROUND(H321*L321,5)</f>
        <v>2.8800000000000002E-3</v>
      </c>
      <c r="N321" s="283">
        <v>0.21579999999999999</v>
      </c>
      <c r="O321" s="284">
        <f>ROUND(H321*N321,5)</f>
        <v>0.21579999999999999</v>
      </c>
    </row>
    <row r="322" spans="1:15" ht="13.15" hidden="1" customHeight="1" outlineLevel="2">
      <c r="A322" s="232"/>
      <c r="B322" s="234"/>
      <c r="C322" s="233"/>
      <c r="D322" s="232"/>
      <c r="E322" s="231"/>
      <c r="F322" s="231"/>
      <c r="G322" s="230"/>
      <c r="H322" s="229">
        <v>1</v>
      </c>
      <c r="I322" s="229"/>
    </row>
    <row r="323" spans="1:15" ht="13.15" customHeight="1" outlineLevel="1">
      <c r="A323" s="205"/>
      <c r="B323" s="205"/>
      <c r="C323" s="205"/>
      <c r="D323" s="205"/>
      <c r="E323" s="207"/>
      <c r="F323" s="207"/>
      <c r="G323" s="206"/>
      <c r="H323" s="204"/>
      <c r="I323" s="205"/>
    </row>
    <row r="324" spans="1:15" ht="13.15" customHeight="1" outlineLevel="1">
      <c r="A324" s="226"/>
      <c r="B324" s="226"/>
      <c r="C324" s="226"/>
      <c r="D324" s="226"/>
      <c r="E324" s="228"/>
      <c r="F324" s="228"/>
      <c r="G324" s="227"/>
      <c r="H324" s="225"/>
      <c r="I324" s="226"/>
      <c r="J324" s="225"/>
      <c r="K324" s="225"/>
      <c r="L324" s="225"/>
      <c r="M324" s="225"/>
      <c r="N324" s="225"/>
      <c r="O324" s="225"/>
    </row>
    <row r="325" spans="1:15" s="208" customFormat="1" ht="24" customHeight="1">
      <c r="A325" s="216"/>
      <c r="B325" s="216" t="s">
        <v>817</v>
      </c>
      <c r="C325" s="217"/>
      <c r="D325" s="216"/>
      <c r="E325" s="215"/>
      <c r="F325" s="214" t="s">
        <v>1069</v>
      </c>
      <c r="G325" s="213"/>
      <c r="H325" s="212"/>
      <c r="I325" s="210"/>
      <c r="J325" s="211"/>
      <c r="K325" s="210">
        <f>SUBTOTAL(9,K326:K420)</f>
        <v>0</v>
      </c>
      <c r="L325" s="211"/>
      <c r="M325" s="209">
        <f>SUBTOTAL(9,M326:M420)</f>
        <v>7.6053399999999991</v>
      </c>
      <c r="N325" s="210"/>
      <c r="O325" s="209">
        <f>SUBTOTAL(9,O326:O420)</f>
        <v>1.0051999999999999</v>
      </c>
    </row>
    <row r="326" spans="1:15" ht="13.15" customHeight="1" outlineLevel="1">
      <c r="A326" s="223"/>
      <c r="B326" s="224"/>
      <c r="C326" s="222"/>
      <c r="D326" s="223"/>
      <c r="E326" s="222"/>
      <c r="F326" s="222"/>
      <c r="G326" s="221"/>
      <c r="H326" s="220"/>
      <c r="I326" s="220"/>
    </row>
    <row r="327" spans="1:15" outlineLevel="1" collapsed="1">
      <c r="A327" s="277">
        <f>MAX(A310:A326)+1</f>
        <v>69</v>
      </c>
      <c r="B327" s="278" t="str">
        <f>CONCATENATE(MID(C327,1,5),MID(C327,7,4),MID(D327,1,1),MID(A327,1,3))</f>
        <v>342272323C69</v>
      </c>
      <c r="C327" s="278" t="s">
        <v>1068</v>
      </c>
      <c r="D327" s="277" t="s">
        <v>301</v>
      </c>
      <c r="E327" s="279"/>
      <c r="F327" s="280" t="s">
        <v>1067</v>
      </c>
      <c r="G327" s="281"/>
      <c r="H327" s="282">
        <v>43.3</v>
      </c>
      <c r="I327" s="282" t="s">
        <v>153</v>
      </c>
      <c r="J327" s="66">
        <v>0</v>
      </c>
      <c r="K327" s="66">
        <f>ROUND(H327*J327,1)</f>
        <v>0</v>
      </c>
      <c r="L327" s="283">
        <v>6.9819999999999993E-2</v>
      </c>
      <c r="M327" s="284">
        <f>ROUND(H327*L327,5)</f>
        <v>3.0232100000000002</v>
      </c>
      <c r="N327" s="283">
        <v>0</v>
      </c>
      <c r="O327" s="284">
        <f>ROUND(H327*N327,5)</f>
        <v>0</v>
      </c>
    </row>
    <row r="328" spans="1:15" ht="13.15" hidden="1" customHeight="1" outlineLevel="2">
      <c r="A328" s="232"/>
      <c r="B328" s="234"/>
      <c r="C328" s="233"/>
      <c r="D328" s="232"/>
      <c r="E328" s="231"/>
      <c r="F328" s="231"/>
      <c r="G328" s="230"/>
      <c r="H328" s="229">
        <v>6.6000000000000003E-2</v>
      </c>
      <c r="I328" s="229"/>
    </row>
    <row r="329" spans="1:15" ht="13.15" hidden="1" customHeight="1" outlineLevel="2">
      <c r="A329" s="232"/>
      <c r="B329" s="234"/>
      <c r="C329" s="233"/>
      <c r="D329" s="232"/>
      <c r="E329" s="231"/>
      <c r="F329" s="231" t="s">
        <v>1066</v>
      </c>
      <c r="G329" s="230"/>
      <c r="H329" s="229">
        <v>14.984200000000001</v>
      </c>
      <c r="I329" s="229"/>
    </row>
    <row r="330" spans="1:15" ht="13.15" hidden="1" customHeight="1" outlineLevel="2">
      <c r="A330" s="232"/>
      <c r="B330" s="234"/>
      <c r="C330" s="233"/>
      <c r="D330" s="232"/>
      <c r="E330" s="231"/>
      <c r="F330" s="231" t="s">
        <v>341</v>
      </c>
      <c r="G330" s="230"/>
      <c r="H330" s="229">
        <v>-0.5</v>
      </c>
      <c r="I330" s="229"/>
    </row>
    <row r="331" spans="1:15" ht="13.15" hidden="1" customHeight="1" outlineLevel="2">
      <c r="A331" s="232"/>
      <c r="B331" s="234"/>
      <c r="C331" s="233"/>
      <c r="D331" s="232"/>
      <c r="E331" s="231"/>
      <c r="F331" s="231" t="s">
        <v>342</v>
      </c>
      <c r="G331" s="230"/>
      <c r="H331" s="229">
        <v>-1.5760000000000001</v>
      </c>
      <c r="I331" s="229"/>
    </row>
    <row r="332" spans="1:15" ht="13.15" hidden="1" customHeight="1" outlineLevel="2">
      <c r="A332" s="232"/>
      <c r="B332" s="234"/>
      <c r="C332" s="233"/>
      <c r="D332" s="232"/>
      <c r="E332" s="231"/>
      <c r="F332" s="231" t="s">
        <v>1065</v>
      </c>
      <c r="G332" s="230"/>
      <c r="H332" s="229">
        <v>32.692800000000005</v>
      </c>
      <c r="I332" s="229"/>
    </row>
    <row r="333" spans="1:15" ht="13.15" hidden="1" customHeight="1" outlineLevel="2">
      <c r="A333" s="232"/>
      <c r="B333" s="234"/>
      <c r="C333" s="233"/>
      <c r="D333" s="232"/>
      <c r="E333" s="231"/>
      <c r="F333" s="231" t="s">
        <v>1064</v>
      </c>
      <c r="G333" s="230"/>
      <c r="H333" s="229">
        <v>-4.7279999999999998</v>
      </c>
      <c r="I333" s="229"/>
    </row>
    <row r="334" spans="1:15" ht="13.15" hidden="1" customHeight="1" outlineLevel="2">
      <c r="A334" s="232"/>
      <c r="B334" s="234"/>
      <c r="C334" s="233"/>
      <c r="D334" s="232"/>
      <c r="E334" s="231"/>
      <c r="F334" s="231" t="s">
        <v>1063</v>
      </c>
      <c r="G334" s="230"/>
      <c r="H334" s="229">
        <v>-2.758</v>
      </c>
      <c r="I334" s="229"/>
    </row>
    <row r="335" spans="1:15" ht="13.15" hidden="1" customHeight="1" outlineLevel="2">
      <c r="A335" s="232"/>
      <c r="B335" s="234"/>
      <c r="C335" s="233"/>
      <c r="D335" s="232"/>
      <c r="E335" s="231"/>
      <c r="F335" s="231" t="s">
        <v>1062</v>
      </c>
      <c r="G335" s="230"/>
      <c r="H335" s="229">
        <v>7.0890000000000004</v>
      </c>
      <c r="I335" s="229"/>
    </row>
    <row r="336" spans="1:15" ht="13.15" hidden="1" customHeight="1" outlineLevel="2">
      <c r="A336" s="232"/>
      <c r="B336" s="234"/>
      <c r="C336" s="233"/>
      <c r="D336" s="232"/>
      <c r="E336" s="231"/>
      <c r="F336" s="231" t="s">
        <v>366</v>
      </c>
      <c r="G336" s="230"/>
      <c r="H336" s="229">
        <v>-1.97</v>
      </c>
      <c r="I336" s="229"/>
    </row>
    <row r="337" spans="1:15" ht="38.25" outlineLevel="1" collapsed="1">
      <c r="A337" s="277">
        <f>MAX(A315:A336)+1</f>
        <v>70</v>
      </c>
      <c r="B337" s="278" t="str">
        <f>CONCATENATE(MID(C337,1,5),MID(C337,7,4),MID(D337,1,1),MID(A337,1,3))</f>
        <v>974042553C70</v>
      </c>
      <c r="C337" s="278" t="s">
        <v>1061</v>
      </c>
      <c r="D337" s="277" t="s">
        <v>301</v>
      </c>
      <c r="E337" s="279"/>
      <c r="F337" s="280" t="s">
        <v>1060</v>
      </c>
      <c r="G337" s="281"/>
      <c r="H337" s="282">
        <v>19.7</v>
      </c>
      <c r="I337" s="282" t="s">
        <v>235</v>
      </c>
      <c r="J337" s="66">
        <v>0</v>
      </c>
      <c r="K337" s="66">
        <f>ROUND(H337*J337,1)</f>
        <v>0</v>
      </c>
      <c r="L337" s="283">
        <v>0</v>
      </c>
      <c r="M337" s="284">
        <f>ROUND(H337*L337,5)</f>
        <v>0</v>
      </c>
      <c r="N337" s="283">
        <v>2.1999999999999999E-2</v>
      </c>
      <c r="O337" s="284">
        <f>ROUND(H337*N337,5)</f>
        <v>0.43340000000000001</v>
      </c>
    </row>
    <row r="338" spans="1:15" ht="13.15" hidden="1" customHeight="1" outlineLevel="2">
      <c r="A338" s="232"/>
      <c r="B338" s="234"/>
      <c r="C338" s="233"/>
      <c r="D338" s="232"/>
      <c r="E338" s="231"/>
      <c r="F338" s="231"/>
      <c r="G338" s="230"/>
      <c r="H338" s="229">
        <v>19.7</v>
      </c>
      <c r="I338" s="229"/>
    </row>
    <row r="339" spans="1:15" outlineLevel="1" collapsed="1">
      <c r="A339" s="277">
        <f>MAX(A316:A338)+1</f>
        <v>71</v>
      </c>
      <c r="B339" s="278" t="str">
        <f>CONCATENATE(MID(C339,1,5),MID(C339,7,4),MID(D339,1,1),MID(A339,1,3))</f>
        <v>342291111C71</v>
      </c>
      <c r="C339" s="278" t="s">
        <v>1059</v>
      </c>
      <c r="D339" s="277" t="s">
        <v>301</v>
      </c>
      <c r="E339" s="279"/>
      <c r="F339" s="280" t="s">
        <v>1058</v>
      </c>
      <c r="G339" s="281"/>
      <c r="H339" s="282">
        <v>19.7</v>
      </c>
      <c r="I339" s="282" t="s">
        <v>235</v>
      </c>
      <c r="J339" s="66">
        <v>0</v>
      </c>
      <c r="K339" s="66">
        <f>ROUND(H339*J339,1)</f>
        <v>0</v>
      </c>
      <c r="L339" s="283">
        <v>8.0000000000000007E-5</v>
      </c>
      <c r="M339" s="284">
        <f>ROUND(H339*L339,5)</f>
        <v>1.58E-3</v>
      </c>
      <c r="N339" s="283">
        <v>0</v>
      </c>
      <c r="O339" s="284">
        <f>ROUND(H339*N339,5)</f>
        <v>0</v>
      </c>
    </row>
    <row r="340" spans="1:15" ht="13.15" hidden="1" customHeight="1" outlineLevel="2">
      <c r="A340" s="232"/>
      <c r="B340" s="234"/>
      <c r="C340" s="233"/>
      <c r="D340" s="232"/>
      <c r="E340" s="231"/>
      <c r="F340" s="231"/>
      <c r="G340" s="230"/>
      <c r="H340" s="229"/>
      <c r="I340" s="229"/>
    </row>
    <row r="341" spans="1:15" ht="13.15" hidden="1" customHeight="1" outlineLevel="2">
      <c r="A341" s="232"/>
      <c r="B341" s="234"/>
      <c r="C341" s="233"/>
      <c r="D341" s="232"/>
      <c r="E341" s="231"/>
      <c r="F341" s="231" t="s">
        <v>1057</v>
      </c>
      <c r="G341" s="230"/>
      <c r="H341" s="229">
        <v>5.39</v>
      </c>
      <c r="I341" s="229"/>
    </row>
    <row r="342" spans="1:15" ht="13.15" hidden="1" customHeight="1" outlineLevel="2">
      <c r="A342" s="232"/>
      <c r="B342" s="234"/>
      <c r="C342" s="233"/>
      <c r="D342" s="232"/>
      <c r="E342" s="231"/>
      <c r="F342" s="231" t="s">
        <v>1056</v>
      </c>
      <c r="G342" s="230"/>
      <c r="H342" s="229">
        <v>11.76</v>
      </c>
      <c r="I342" s="229"/>
    </row>
    <row r="343" spans="1:15" ht="13.15" hidden="1" customHeight="1" outlineLevel="2">
      <c r="A343" s="232"/>
      <c r="B343" s="234"/>
      <c r="C343" s="233"/>
      <c r="D343" s="232"/>
      <c r="E343" s="231"/>
      <c r="F343" s="231" t="s">
        <v>1055</v>
      </c>
      <c r="G343" s="230"/>
      <c r="H343" s="229">
        <v>2.5499999999999998</v>
      </c>
      <c r="I343" s="229"/>
    </row>
    <row r="344" spans="1:15" outlineLevel="1" collapsed="1">
      <c r="A344" s="277">
        <f>MAX(A336:A343)+1</f>
        <v>72</v>
      </c>
      <c r="B344" s="278" t="str">
        <f>CONCATENATE(MID(C344,1,5),MID(C344,7,4),MID(D344,1,1),MID(A344,1,3))</f>
        <v>342291121C72</v>
      </c>
      <c r="C344" s="278" t="s">
        <v>1014</v>
      </c>
      <c r="D344" s="277" t="s">
        <v>301</v>
      </c>
      <c r="E344" s="279"/>
      <c r="F344" s="280" t="s">
        <v>1039</v>
      </c>
      <c r="G344" s="281"/>
      <c r="H344" s="282">
        <v>13.9</v>
      </c>
      <c r="I344" s="282" t="s">
        <v>235</v>
      </c>
      <c r="J344" s="66">
        <v>0</v>
      </c>
      <c r="K344" s="66">
        <f>ROUND(H344*J344,1)</f>
        <v>0</v>
      </c>
      <c r="L344" s="283">
        <v>1.3999999999999999E-4</v>
      </c>
      <c r="M344" s="284">
        <f>ROUND(H344*L344,5)</f>
        <v>1.9499999999999999E-3</v>
      </c>
      <c r="N344" s="283">
        <v>0</v>
      </c>
      <c r="O344" s="284">
        <f>ROUND(H344*N344,5)</f>
        <v>0</v>
      </c>
    </row>
    <row r="345" spans="1:15" ht="13.15" hidden="1" customHeight="1" outlineLevel="2">
      <c r="A345" s="232"/>
      <c r="B345" s="234"/>
      <c r="C345" s="233"/>
      <c r="D345" s="232"/>
      <c r="E345" s="231"/>
      <c r="F345" s="231"/>
      <c r="G345" s="230"/>
      <c r="H345" s="229"/>
      <c r="I345" s="229"/>
    </row>
    <row r="346" spans="1:15" ht="13.15" hidden="1" customHeight="1" outlineLevel="2">
      <c r="A346" s="232"/>
      <c r="B346" s="234"/>
      <c r="C346" s="233"/>
      <c r="D346" s="232"/>
      <c r="E346" s="231"/>
      <c r="F346" s="231" t="s">
        <v>1054</v>
      </c>
      <c r="G346" s="230"/>
      <c r="H346" s="229">
        <v>13.900000000000002</v>
      </c>
      <c r="I346" s="229"/>
    </row>
    <row r="347" spans="1:15" ht="25.5" outlineLevel="1" collapsed="1">
      <c r="A347" s="277">
        <f>MAX(A337:A346)+1</f>
        <v>73</v>
      </c>
      <c r="B347" s="278" t="str">
        <f>CONCATENATE(MID(C347,1,5),MID(C347,7,4),MID(D347,1,1),MID(A347,1,3))</f>
        <v>317142221C73</v>
      </c>
      <c r="C347" s="278" t="s">
        <v>1049</v>
      </c>
      <c r="D347" s="277" t="s">
        <v>301</v>
      </c>
      <c r="E347" s="279"/>
      <c r="F347" s="280" t="s">
        <v>1053</v>
      </c>
      <c r="G347" s="281"/>
      <c r="H347" s="282">
        <v>1</v>
      </c>
      <c r="I347" s="282" t="s">
        <v>171</v>
      </c>
      <c r="J347" s="66">
        <v>0</v>
      </c>
      <c r="K347" s="66">
        <f>ROUND(H347*J347,1)</f>
        <v>0</v>
      </c>
      <c r="L347" s="283">
        <v>2.6839999999999999E-2</v>
      </c>
      <c r="M347" s="284">
        <f>ROUND(H347*L347,5)</f>
        <v>2.6839999999999999E-2</v>
      </c>
      <c r="N347" s="283">
        <v>0</v>
      </c>
      <c r="O347" s="284">
        <f>ROUND(H347*N347,5)</f>
        <v>0</v>
      </c>
    </row>
    <row r="348" spans="1:15" ht="13.15" hidden="1" customHeight="1" outlineLevel="2">
      <c r="A348" s="232"/>
      <c r="B348" s="234"/>
      <c r="C348" s="233"/>
      <c r="D348" s="232"/>
      <c r="E348" s="231"/>
      <c r="F348" s="231"/>
      <c r="G348" s="230"/>
      <c r="H348" s="229">
        <v>1</v>
      </c>
      <c r="I348" s="229"/>
    </row>
    <row r="349" spans="1:15" ht="25.5" outlineLevel="1" collapsed="1">
      <c r="A349" s="277">
        <f>MAX(A347:A348)+1</f>
        <v>74</v>
      </c>
      <c r="B349" s="278" t="str">
        <f>CONCATENATE(MID(C349,1,5),MID(C349,7,4),MID(D349,1,1),MID(A349,1,3))</f>
        <v>317142221C74</v>
      </c>
      <c r="C349" s="278" t="s">
        <v>1049</v>
      </c>
      <c r="D349" s="277" t="s">
        <v>301</v>
      </c>
      <c r="E349" s="279"/>
      <c r="F349" s="280" t="s">
        <v>1052</v>
      </c>
      <c r="G349" s="281"/>
      <c r="H349" s="282">
        <v>3</v>
      </c>
      <c r="I349" s="282" t="s">
        <v>171</v>
      </c>
      <c r="J349" s="66">
        <v>0</v>
      </c>
      <c r="K349" s="66">
        <f>ROUND(H349*J349,1)</f>
        <v>0</v>
      </c>
      <c r="L349" s="283">
        <v>2.6839999999999999E-2</v>
      </c>
      <c r="M349" s="284">
        <f>ROUND(H349*L349,5)</f>
        <v>8.0519999999999994E-2</v>
      </c>
      <c r="N349" s="283">
        <v>0</v>
      </c>
      <c r="O349" s="284">
        <f>ROUND(H349*N349,5)</f>
        <v>0</v>
      </c>
    </row>
    <row r="350" spans="1:15" ht="13.15" hidden="1" customHeight="1" outlineLevel="2">
      <c r="A350" s="232"/>
      <c r="B350" s="234"/>
      <c r="C350" s="233"/>
      <c r="D350" s="232"/>
      <c r="E350" s="231"/>
      <c r="F350" s="231"/>
      <c r="G350" s="230"/>
      <c r="H350" s="229">
        <v>3</v>
      </c>
      <c r="I350" s="229"/>
    </row>
    <row r="351" spans="1:15" ht="25.5" outlineLevel="1" collapsed="1">
      <c r="A351" s="277">
        <f>MAX(A349:A350)+1</f>
        <v>75</v>
      </c>
      <c r="B351" s="278" t="str">
        <f>CONCATENATE(MID(C351,1,5),MID(C351,7,4),MID(D351,1,1),MID(A351,1,3))</f>
        <v>317941121C75</v>
      </c>
      <c r="C351" s="278" t="s">
        <v>1011</v>
      </c>
      <c r="D351" s="277" t="s">
        <v>301</v>
      </c>
      <c r="E351" s="279"/>
      <c r="F351" s="280" t="s">
        <v>1051</v>
      </c>
      <c r="G351" s="281"/>
      <c r="H351" s="282">
        <v>1</v>
      </c>
      <c r="I351" s="282" t="s">
        <v>171</v>
      </c>
      <c r="J351" s="66">
        <v>0</v>
      </c>
      <c r="K351" s="66">
        <f>ROUND(H351*J351,1)</f>
        <v>0</v>
      </c>
      <c r="L351" s="283">
        <v>1.3299999999999999E-2</v>
      </c>
      <c r="M351" s="284">
        <f>ROUND(H351*L351,5)</f>
        <v>1.3299999999999999E-2</v>
      </c>
      <c r="N351" s="283">
        <v>0</v>
      </c>
      <c r="O351" s="284">
        <f>ROUND(H351*N351,5)</f>
        <v>0</v>
      </c>
    </row>
    <row r="352" spans="1:15" ht="13.15" hidden="1" customHeight="1" outlineLevel="2">
      <c r="A352" s="232"/>
      <c r="B352" s="234"/>
      <c r="C352" s="233"/>
      <c r="D352" s="232"/>
      <c r="E352" s="231"/>
      <c r="F352" s="231"/>
      <c r="G352" s="230"/>
      <c r="H352" s="229">
        <v>1</v>
      </c>
      <c r="I352" s="229"/>
    </row>
    <row r="353" spans="1:15" ht="25.5" outlineLevel="1" collapsed="1">
      <c r="A353" s="277">
        <f>MAX(A351:A352)+1</f>
        <v>76</v>
      </c>
      <c r="B353" s="278" t="str">
        <f>CONCATENATE(MID(C353,1,5),MID(C353,7,4),MID(D353,1,1),MID(A353,1,3))</f>
        <v>317941121C76</v>
      </c>
      <c r="C353" s="278" t="s">
        <v>1011</v>
      </c>
      <c r="D353" s="277" t="s">
        <v>301</v>
      </c>
      <c r="E353" s="279"/>
      <c r="F353" s="280" t="s">
        <v>1050</v>
      </c>
      <c r="G353" s="281"/>
      <c r="H353" s="282">
        <v>1</v>
      </c>
      <c r="I353" s="282" t="s">
        <v>171</v>
      </c>
      <c r="J353" s="66">
        <v>0</v>
      </c>
      <c r="K353" s="66">
        <f>ROUND(H353*J353,1)</f>
        <v>0</v>
      </c>
      <c r="L353" s="283">
        <v>1.95E-2</v>
      </c>
      <c r="M353" s="284">
        <f>ROUND(H353*L353,5)</f>
        <v>1.95E-2</v>
      </c>
      <c r="N353" s="283">
        <v>0</v>
      </c>
      <c r="O353" s="284">
        <f>ROUND(H353*N353,5)</f>
        <v>0</v>
      </c>
    </row>
    <row r="354" spans="1:15" ht="13.15" hidden="1" customHeight="1" outlineLevel="2">
      <c r="A354" s="232"/>
      <c r="B354" s="234"/>
      <c r="C354" s="233"/>
      <c r="D354" s="232"/>
      <c r="E354" s="231"/>
      <c r="F354" s="231"/>
      <c r="G354" s="230"/>
      <c r="H354" s="229">
        <v>1</v>
      </c>
      <c r="I354" s="229"/>
    </row>
    <row r="355" spans="1:15" ht="25.5" outlineLevel="1" collapsed="1">
      <c r="A355" s="277">
        <f>MAX(A350:A354)+1</f>
        <v>77</v>
      </c>
      <c r="B355" s="278" t="str">
        <f>CONCATENATE(MID(C355,1,5),MID(C355,7,4),MID(D355,1,1),MID(A355,1,3))</f>
        <v>317142221C77</v>
      </c>
      <c r="C355" s="278" t="s">
        <v>1049</v>
      </c>
      <c r="D355" s="277" t="s">
        <v>301</v>
      </c>
      <c r="E355" s="279"/>
      <c r="F355" s="280" t="s">
        <v>1048</v>
      </c>
      <c r="G355" s="281"/>
      <c r="H355" s="282">
        <v>1</v>
      </c>
      <c r="I355" s="282" t="s">
        <v>171</v>
      </c>
      <c r="J355" s="66">
        <v>0</v>
      </c>
      <c r="K355" s="66">
        <f>ROUND(H355*J355,1)</f>
        <v>0</v>
      </c>
      <c r="L355" s="283">
        <v>2.6839999999999999E-2</v>
      </c>
      <c r="M355" s="284">
        <f>ROUND(H355*L355,5)</f>
        <v>2.6839999999999999E-2</v>
      </c>
      <c r="N355" s="283">
        <v>0</v>
      </c>
      <c r="O355" s="284">
        <f>ROUND(H355*N355,5)</f>
        <v>0</v>
      </c>
    </row>
    <row r="356" spans="1:15" ht="13.15" hidden="1" customHeight="1" outlineLevel="2">
      <c r="A356" s="232"/>
      <c r="B356" s="234"/>
      <c r="C356" s="233"/>
      <c r="D356" s="232"/>
      <c r="E356" s="231"/>
      <c r="F356" s="231"/>
      <c r="G356" s="230"/>
      <c r="H356" s="229">
        <v>1</v>
      </c>
      <c r="I356" s="229"/>
    </row>
    <row r="357" spans="1:15" outlineLevel="1" collapsed="1">
      <c r="A357" s="277">
        <f>MAX(A352:A356)+1</f>
        <v>78</v>
      </c>
      <c r="B357" s="278" t="str">
        <f>CONCATENATE(MID(C357,1,5),MID(C357,7,4),MID(D357,1,1),MID(A357,1,3))</f>
        <v>342272523C78</v>
      </c>
      <c r="C357" s="278" t="s">
        <v>1032</v>
      </c>
      <c r="D357" s="277" t="s">
        <v>301</v>
      </c>
      <c r="E357" s="279"/>
      <c r="F357" s="280" t="s">
        <v>1047</v>
      </c>
      <c r="G357" s="281"/>
      <c r="H357" s="282">
        <v>28.4</v>
      </c>
      <c r="I357" s="282" t="s">
        <v>153</v>
      </c>
      <c r="J357" s="66">
        <v>0</v>
      </c>
      <c r="K357" s="66">
        <f>ROUND(H357*J357,1)</f>
        <v>0</v>
      </c>
      <c r="L357" s="283">
        <v>0.10421999999999999</v>
      </c>
      <c r="M357" s="284">
        <f>ROUND(H357*L357,5)</f>
        <v>2.9598499999999999</v>
      </c>
      <c r="N357" s="283">
        <v>0</v>
      </c>
      <c r="O357" s="284">
        <f>ROUND(H357*N357,5)</f>
        <v>0</v>
      </c>
    </row>
    <row r="358" spans="1:15" ht="13.15" hidden="1" customHeight="1" outlineLevel="2">
      <c r="A358" s="232"/>
      <c r="B358" s="234"/>
      <c r="C358" s="233"/>
      <c r="D358" s="232"/>
      <c r="E358" s="231"/>
      <c r="F358" s="231"/>
      <c r="G358" s="230"/>
      <c r="H358" s="229">
        <v>5.8000000000000003E-2</v>
      </c>
      <c r="I358" s="229"/>
    </row>
    <row r="359" spans="1:15" ht="13.15" hidden="1" customHeight="1" outlineLevel="2">
      <c r="A359" s="232"/>
      <c r="B359" s="234"/>
      <c r="C359" s="233"/>
      <c r="D359" s="232"/>
      <c r="E359" s="231" t="s">
        <v>1046</v>
      </c>
      <c r="F359" s="231"/>
      <c r="G359" s="230"/>
      <c r="H359" s="229"/>
      <c r="I359" s="229"/>
    </row>
    <row r="360" spans="1:15" ht="13.15" hidden="1" customHeight="1" outlineLevel="2">
      <c r="A360" s="232"/>
      <c r="B360" s="234"/>
      <c r="C360" s="233"/>
      <c r="D360" s="232"/>
      <c r="E360" s="231"/>
      <c r="F360" s="231" t="s">
        <v>1045</v>
      </c>
      <c r="G360" s="230"/>
      <c r="H360" s="229">
        <v>16.012800000000002</v>
      </c>
      <c r="I360" s="229"/>
    </row>
    <row r="361" spans="1:15" ht="13.15" hidden="1" customHeight="1" outlineLevel="2">
      <c r="A361" s="232"/>
      <c r="B361" s="234"/>
      <c r="C361" s="233"/>
      <c r="D361" s="232"/>
      <c r="E361" s="231"/>
      <c r="F361" s="231" t="s">
        <v>1044</v>
      </c>
      <c r="G361" s="230"/>
      <c r="H361" s="229">
        <v>10.564</v>
      </c>
      <c r="I361" s="229"/>
    </row>
    <row r="362" spans="1:15" ht="13.15" hidden="1" customHeight="1" outlineLevel="2">
      <c r="A362" s="232"/>
      <c r="B362" s="234"/>
      <c r="C362" s="233"/>
      <c r="D362" s="232"/>
      <c r="E362" s="231"/>
      <c r="F362" s="231" t="s">
        <v>1043</v>
      </c>
      <c r="G362" s="230"/>
      <c r="H362" s="229">
        <v>4.0310000000000006</v>
      </c>
      <c r="I362" s="229"/>
    </row>
    <row r="363" spans="1:15" ht="13.15" hidden="1" customHeight="1" outlineLevel="2">
      <c r="A363" s="232"/>
      <c r="B363" s="234"/>
      <c r="C363" s="233"/>
      <c r="D363" s="232"/>
      <c r="E363" s="231"/>
      <c r="F363" s="231" t="s">
        <v>365</v>
      </c>
      <c r="G363" s="230"/>
      <c r="H363" s="229">
        <v>-2.2654999999999998</v>
      </c>
      <c r="I363" s="229"/>
    </row>
    <row r="364" spans="1:15" ht="38.25" outlineLevel="1" collapsed="1">
      <c r="A364" s="277">
        <f>MAX(A356:A363)+1</f>
        <v>79</v>
      </c>
      <c r="B364" s="278" t="str">
        <f>CONCATENATE(MID(C364,1,5),MID(C364,7,4),MID(D364,1,1),MID(A364,1,3))</f>
        <v>974042554C79</v>
      </c>
      <c r="C364" s="278" t="s">
        <v>1023</v>
      </c>
      <c r="D364" s="277" t="s">
        <v>301</v>
      </c>
      <c r="E364" s="279"/>
      <c r="F364" s="280" t="s">
        <v>1042</v>
      </c>
      <c r="G364" s="281"/>
      <c r="H364" s="282">
        <v>9.6</v>
      </c>
      <c r="I364" s="282" t="s">
        <v>235</v>
      </c>
      <c r="J364" s="66">
        <v>0</v>
      </c>
      <c r="K364" s="66">
        <f>ROUND(H364*J364,1)</f>
        <v>0</v>
      </c>
      <c r="L364" s="283">
        <v>0</v>
      </c>
      <c r="M364" s="284">
        <f>ROUND(H364*L364,5)</f>
        <v>0</v>
      </c>
      <c r="N364" s="283">
        <v>3.3000000000000002E-2</v>
      </c>
      <c r="O364" s="284">
        <f>ROUND(H364*N364,5)</f>
        <v>0.31680000000000003</v>
      </c>
    </row>
    <row r="365" spans="1:15" ht="13.15" hidden="1" customHeight="1" outlineLevel="2">
      <c r="A365" s="232"/>
      <c r="B365" s="234"/>
      <c r="C365" s="233"/>
      <c r="D365" s="232"/>
      <c r="E365" s="231"/>
      <c r="F365" s="231"/>
      <c r="G365" s="230"/>
      <c r="H365" s="229">
        <v>9.6</v>
      </c>
      <c r="I365" s="229"/>
    </row>
    <row r="366" spans="1:15" outlineLevel="1" collapsed="1">
      <c r="A366" s="277">
        <f>MAX(A358:A365)+1</f>
        <v>80</v>
      </c>
      <c r="B366" s="278" t="str">
        <f>CONCATENATE(MID(C366,1,5),MID(C366,7,4),MID(D366,1,1),MID(A366,1,3))</f>
        <v>342291112C80</v>
      </c>
      <c r="C366" s="278" t="s">
        <v>1017</v>
      </c>
      <c r="D366" s="277" t="s">
        <v>301</v>
      </c>
      <c r="E366" s="279"/>
      <c r="F366" s="280" t="s">
        <v>1041</v>
      </c>
      <c r="G366" s="281"/>
      <c r="H366" s="282">
        <v>9.6</v>
      </c>
      <c r="I366" s="282" t="s">
        <v>235</v>
      </c>
      <c r="J366" s="66">
        <v>0</v>
      </c>
      <c r="K366" s="66">
        <f>ROUND(H366*J366,1)</f>
        <v>0</v>
      </c>
      <c r="L366" s="283">
        <v>1.2E-4</v>
      </c>
      <c r="M366" s="284">
        <f>ROUND(H366*L366,5)</f>
        <v>1.15E-3</v>
      </c>
      <c r="N366" s="283">
        <v>0</v>
      </c>
      <c r="O366" s="284">
        <f>ROUND(H366*N366,5)</f>
        <v>0</v>
      </c>
    </row>
    <row r="367" spans="1:15" ht="13.15" hidden="1" customHeight="1" outlineLevel="2">
      <c r="A367" s="232"/>
      <c r="B367" s="234"/>
      <c r="C367" s="233"/>
      <c r="D367" s="232"/>
      <c r="E367" s="231"/>
      <c r="F367" s="231"/>
      <c r="G367" s="230"/>
      <c r="H367" s="229">
        <v>0.04</v>
      </c>
      <c r="I367" s="229"/>
    </row>
    <row r="368" spans="1:15" ht="13.15" hidden="1" customHeight="1" outlineLevel="2">
      <c r="A368" s="232"/>
      <c r="B368" s="234"/>
      <c r="C368" s="233"/>
      <c r="D368" s="232"/>
      <c r="E368" s="231"/>
      <c r="F368" s="231" t="s">
        <v>1040</v>
      </c>
      <c r="G368" s="230"/>
      <c r="H368" s="229">
        <v>9.5599999999999987</v>
      </c>
      <c r="I368" s="229"/>
    </row>
    <row r="369" spans="1:15" outlineLevel="1" collapsed="1">
      <c r="A369" s="277">
        <f>MAX(A361:A368)+1</f>
        <v>81</v>
      </c>
      <c r="B369" s="278" t="str">
        <f>CONCATENATE(MID(C369,1,5),MID(C369,7,4),MID(D369,1,1),MID(A369,1,3))</f>
        <v>342291121C81</v>
      </c>
      <c r="C369" s="278" t="s">
        <v>1014</v>
      </c>
      <c r="D369" s="277" t="s">
        <v>301</v>
      </c>
      <c r="E369" s="279"/>
      <c r="F369" s="280" t="s">
        <v>1039</v>
      </c>
      <c r="G369" s="281"/>
      <c r="H369" s="282">
        <v>8.4</v>
      </c>
      <c r="I369" s="282" t="s">
        <v>235</v>
      </c>
      <c r="J369" s="66">
        <v>0</v>
      </c>
      <c r="K369" s="66">
        <f>ROUND(H369*J369,1)</f>
        <v>0</v>
      </c>
      <c r="L369" s="283">
        <v>1.3999999999999999E-4</v>
      </c>
      <c r="M369" s="284">
        <f>ROUND(H369*L369,5)</f>
        <v>1.1800000000000001E-3</v>
      </c>
      <c r="N369" s="283">
        <v>0</v>
      </c>
      <c r="O369" s="284">
        <f>ROUND(H369*N369,5)</f>
        <v>0</v>
      </c>
    </row>
    <row r="370" spans="1:15" ht="13.15" hidden="1" customHeight="1" outlineLevel="2">
      <c r="A370" s="232"/>
      <c r="B370" s="234"/>
      <c r="C370" s="233"/>
      <c r="D370" s="232"/>
      <c r="E370" s="231"/>
      <c r="F370" s="231"/>
      <c r="G370" s="230"/>
      <c r="H370" s="229">
        <v>0.06</v>
      </c>
      <c r="I370" s="229"/>
    </row>
    <row r="371" spans="1:15" ht="13.15" hidden="1" customHeight="1" outlineLevel="2">
      <c r="A371" s="232"/>
      <c r="B371" s="234"/>
      <c r="C371" s="233"/>
      <c r="D371" s="232"/>
      <c r="E371" s="231"/>
      <c r="F371" s="231" t="s">
        <v>1038</v>
      </c>
      <c r="G371" s="230"/>
      <c r="H371" s="229">
        <v>8.34</v>
      </c>
      <c r="I371" s="229"/>
    </row>
    <row r="372" spans="1:15" ht="25.5" outlineLevel="1" collapsed="1">
      <c r="A372" s="277">
        <f>MAX(A364:A371)+1</f>
        <v>82</v>
      </c>
      <c r="B372" s="278" t="str">
        <f>CONCATENATE(MID(C372,1,5),MID(C372,7,4),MID(D372,1,1),MID(A372,1,3))</f>
        <v>342291112C82</v>
      </c>
      <c r="C372" s="278" t="s">
        <v>1017</v>
      </c>
      <c r="D372" s="277" t="s">
        <v>301</v>
      </c>
      <c r="E372" s="279"/>
      <c r="F372" s="280" t="s">
        <v>1037</v>
      </c>
      <c r="G372" s="281"/>
      <c r="H372" s="282">
        <v>1.45</v>
      </c>
      <c r="I372" s="282" t="s">
        <v>235</v>
      </c>
      <c r="J372" s="66">
        <v>0</v>
      </c>
      <c r="K372" s="66">
        <f>ROUND(H372*J372,1)</f>
        <v>0</v>
      </c>
      <c r="L372" s="283">
        <v>3.5E-4</v>
      </c>
      <c r="M372" s="284">
        <f>ROUND(H372*L372,5)</f>
        <v>5.1000000000000004E-4</v>
      </c>
      <c r="N372" s="283">
        <v>0</v>
      </c>
      <c r="O372" s="284">
        <f>ROUND(H372*N372,5)</f>
        <v>0</v>
      </c>
    </row>
    <row r="373" spans="1:15" ht="13.15" hidden="1" customHeight="1" outlineLevel="2">
      <c r="A373" s="232"/>
      <c r="B373" s="234"/>
      <c r="C373" s="233"/>
      <c r="D373" s="232"/>
      <c r="E373" s="231"/>
      <c r="F373" s="231"/>
      <c r="G373" s="230"/>
      <c r="H373" s="229"/>
      <c r="I373" s="229"/>
    </row>
    <row r="374" spans="1:15" ht="13.15" hidden="1" customHeight="1" outlineLevel="2">
      <c r="A374" s="232"/>
      <c r="B374" s="234"/>
      <c r="C374" s="233"/>
      <c r="D374" s="232"/>
      <c r="E374" s="231"/>
      <c r="F374" s="231" t="s">
        <v>1036</v>
      </c>
      <c r="G374" s="230"/>
      <c r="H374" s="229">
        <v>1.45</v>
      </c>
      <c r="I374" s="229"/>
    </row>
    <row r="375" spans="1:15" ht="25.5" outlineLevel="1" collapsed="1">
      <c r="A375" s="277">
        <f>MAX(A367:A374)+1</f>
        <v>83</v>
      </c>
      <c r="B375" s="278" t="str">
        <f>CONCATENATE(MID(C375,1,5),MID(C375,7,4),MID(D375,1,1),MID(A375,1,3))</f>
        <v>342291121C83</v>
      </c>
      <c r="C375" s="278" t="s">
        <v>1014</v>
      </c>
      <c r="D375" s="277" t="s">
        <v>301</v>
      </c>
      <c r="E375" s="279"/>
      <c r="F375" s="280" t="s">
        <v>1035</v>
      </c>
      <c r="G375" s="281"/>
      <c r="H375" s="282">
        <v>5.6</v>
      </c>
      <c r="I375" s="282" t="s">
        <v>235</v>
      </c>
      <c r="J375" s="66">
        <v>0</v>
      </c>
      <c r="K375" s="66">
        <f>ROUND(H375*J375,1)</f>
        <v>0</v>
      </c>
      <c r="L375" s="283">
        <v>3.6999999999999999E-4</v>
      </c>
      <c r="M375" s="284">
        <f>ROUND(H375*L375,5)</f>
        <v>2.0699999999999998E-3</v>
      </c>
      <c r="N375" s="283">
        <v>0</v>
      </c>
      <c r="O375" s="284">
        <f>ROUND(H375*N375,5)</f>
        <v>0</v>
      </c>
    </row>
    <row r="376" spans="1:15" ht="13.15" hidden="1" customHeight="1" outlineLevel="2">
      <c r="A376" s="232"/>
      <c r="B376" s="234"/>
      <c r="C376" s="233"/>
      <c r="D376" s="232"/>
      <c r="E376" s="231"/>
      <c r="F376" s="231"/>
      <c r="G376" s="230"/>
      <c r="H376" s="229">
        <v>0.04</v>
      </c>
      <c r="I376" s="229"/>
    </row>
    <row r="377" spans="1:15" ht="13.15" hidden="1" customHeight="1" outlineLevel="2">
      <c r="A377" s="232"/>
      <c r="B377" s="234"/>
      <c r="C377" s="233"/>
      <c r="D377" s="232"/>
      <c r="E377" s="231"/>
      <c r="F377" s="231" t="s">
        <v>1034</v>
      </c>
      <c r="G377" s="230"/>
      <c r="H377" s="229">
        <v>5.5600000000000005</v>
      </c>
      <c r="I377" s="229"/>
    </row>
    <row r="378" spans="1:15" ht="25.5" outlineLevel="1" collapsed="1">
      <c r="A378" s="277">
        <f>MAX(A372:A377)+1</f>
        <v>84</v>
      </c>
      <c r="B378" s="278" t="str">
        <f>CONCATENATE(MID(C378,1,5),MID(C378,7,4),MID(D378,1,1),MID(A378,1,3))</f>
        <v>317941121C84</v>
      </c>
      <c r="C378" s="278" t="s">
        <v>1011</v>
      </c>
      <c r="D378" s="277" t="s">
        <v>301</v>
      </c>
      <c r="E378" s="279"/>
      <c r="F378" s="280" t="s">
        <v>1033</v>
      </c>
      <c r="G378" s="281"/>
      <c r="H378" s="282">
        <v>1</v>
      </c>
      <c r="I378" s="282" t="s">
        <v>171</v>
      </c>
      <c r="J378" s="66">
        <v>0</v>
      </c>
      <c r="K378" s="66">
        <f>ROUND(H378*J378,1)</f>
        <v>0</v>
      </c>
      <c r="L378" s="283">
        <v>1.3729999999999999E-2</v>
      </c>
      <c r="M378" s="284">
        <f>ROUND(H378*L378,5)</f>
        <v>1.3729999999999999E-2</v>
      </c>
      <c r="N378" s="283">
        <v>0</v>
      </c>
      <c r="O378" s="284">
        <f>ROUND(H378*N378,5)</f>
        <v>0</v>
      </c>
    </row>
    <row r="379" spans="1:15" ht="13.15" hidden="1" customHeight="1" outlineLevel="2">
      <c r="A379" s="232"/>
      <c r="B379" s="234"/>
      <c r="C379" s="233"/>
      <c r="D379" s="232"/>
      <c r="E379" s="231"/>
      <c r="F379" s="231"/>
      <c r="G379" s="230"/>
      <c r="H379" s="229">
        <v>1</v>
      </c>
      <c r="I379" s="229"/>
    </row>
    <row r="380" spans="1:15" outlineLevel="1" collapsed="1">
      <c r="A380" s="277">
        <f>MAX(A369:A379)+1</f>
        <v>85</v>
      </c>
      <c r="B380" s="278" t="str">
        <f>CONCATENATE(MID(C380,1,5),MID(C380,7,4),MID(D380,1,1),MID(A380,1,3))</f>
        <v>342272523C85</v>
      </c>
      <c r="C380" s="278" t="s">
        <v>1032</v>
      </c>
      <c r="D380" s="277" t="s">
        <v>301</v>
      </c>
      <c r="E380" s="279"/>
      <c r="F380" s="280" t="s">
        <v>1031</v>
      </c>
      <c r="G380" s="281"/>
      <c r="H380" s="282">
        <v>8</v>
      </c>
      <c r="I380" s="282" t="s">
        <v>153</v>
      </c>
      <c r="J380" s="66">
        <v>0</v>
      </c>
      <c r="K380" s="66">
        <f>ROUND(H380*J380,1)</f>
        <v>0</v>
      </c>
      <c r="L380" s="283">
        <v>0.10421999999999999</v>
      </c>
      <c r="M380" s="284">
        <f>ROUND(H380*L380,5)</f>
        <v>0.83375999999999995</v>
      </c>
      <c r="N380" s="283">
        <v>0</v>
      </c>
      <c r="O380" s="284">
        <f>ROUND(H380*N380,5)</f>
        <v>0</v>
      </c>
    </row>
    <row r="381" spans="1:15" ht="13.15" hidden="1" customHeight="1" outlineLevel="2">
      <c r="A381" s="232"/>
      <c r="B381" s="234"/>
      <c r="C381" s="233"/>
      <c r="D381" s="232"/>
      <c r="E381" s="231"/>
      <c r="F381" s="231"/>
      <c r="G381" s="230"/>
      <c r="H381" s="229">
        <v>0.63600000000000001</v>
      </c>
      <c r="I381" s="229"/>
    </row>
    <row r="382" spans="1:15" ht="13.15" hidden="1" customHeight="1" outlineLevel="2">
      <c r="A382" s="232"/>
      <c r="B382" s="234"/>
      <c r="C382" s="233"/>
      <c r="D382" s="232"/>
      <c r="E382" s="231"/>
      <c r="F382" s="231" t="s">
        <v>1030</v>
      </c>
      <c r="G382" s="230"/>
      <c r="H382" s="229">
        <v>2.5572499999999998</v>
      </c>
      <c r="I382" s="229"/>
    </row>
    <row r="383" spans="1:15" ht="13.15" hidden="1" customHeight="1" outlineLevel="2">
      <c r="A383" s="232"/>
      <c r="B383" s="234"/>
      <c r="C383" s="233"/>
      <c r="D383" s="232"/>
      <c r="E383" s="231"/>
      <c r="F383" s="231" t="s">
        <v>1029</v>
      </c>
      <c r="G383" s="230"/>
      <c r="H383" s="229">
        <v>4.1922499999999996</v>
      </c>
      <c r="I383" s="229"/>
    </row>
    <row r="384" spans="1:15" ht="13.15" hidden="1" customHeight="1" outlineLevel="2">
      <c r="A384" s="232"/>
      <c r="B384" s="234"/>
      <c r="C384" s="233"/>
      <c r="D384" s="232"/>
      <c r="E384" s="231"/>
      <c r="F384" s="231" t="s">
        <v>1024</v>
      </c>
      <c r="G384" s="230"/>
      <c r="H384" s="229">
        <v>0.30450000000000005</v>
      </c>
      <c r="I384" s="229"/>
    </row>
    <row r="385" spans="1:15" ht="13.15" hidden="1" customHeight="1" outlineLevel="2">
      <c r="A385" s="232"/>
      <c r="B385" s="234"/>
      <c r="C385" s="233"/>
      <c r="D385" s="232"/>
      <c r="E385" s="231"/>
      <c r="F385" s="231" t="s">
        <v>1028</v>
      </c>
      <c r="G385" s="230"/>
      <c r="H385" s="229">
        <v>1.6892250000000002</v>
      </c>
      <c r="I385" s="229"/>
    </row>
    <row r="386" spans="1:15" ht="13.15" hidden="1" customHeight="1" outlineLevel="2">
      <c r="A386" s="232"/>
      <c r="B386" s="234"/>
      <c r="C386" s="233"/>
      <c r="D386" s="232"/>
      <c r="E386" s="231"/>
      <c r="F386" s="231" t="s">
        <v>317</v>
      </c>
      <c r="G386" s="230"/>
      <c r="H386" s="229">
        <v>-1.379</v>
      </c>
      <c r="I386" s="229"/>
    </row>
    <row r="387" spans="1:15" ht="38.25" outlineLevel="1" collapsed="1">
      <c r="A387" s="277">
        <f>MAX(A375:A386)+1</f>
        <v>86</v>
      </c>
      <c r="B387" s="278" t="str">
        <f>CONCATENATE(MID(C387,1,5),MID(C387,7,4),MID(D387,1,1),MID(A387,1,3))</f>
        <v>345272612C86</v>
      </c>
      <c r="C387" s="278" t="s">
        <v>1027</v>
      </c>
      <c r="D387" s="277" t="s">
        <v>301</v>
      </c>
      <c r="E387" s="279"/>
      <c r="F387" s="280" t="s">
        <v>1026</v>
      </c>
      <c r="G387" s="281"/>
      <c r="H387" s="282">
        <v>2</v>
      </c>
      <c r="I387" s="282" t="s">
        <v>153</v>
      </c>
      <c r="J387" s="66">
        <v>0</v>
      </c>
      <c r="K387" s="66">
        <f>ROUND(H387*J387,1)</f>
        <v>0</v>
      </c>
      <c r="L387" s="283">
        <v>0.14993999999999999</v>
      </c>
      <c r="M387" s="284">
        <f>ROUND(H387*L387,5)</f>
        <v>0.29987999999999998</v>
      </c>
      <c r="N387" s="283">
        <v>0</v>
      </c>
      <c r="O387" s="284">
        <f>ROUND(H387*N387,5)</f>
        <v>0</v>
      </c>
    </row>
    <row r="388" spans="1:15" ht="13.15" hidden="1" customHeight="1" outlineLevel="2">
      <c r="A388" s="232"/>
      <c r="B388" s="234"/>
      <c r="C388" s="233"/>
      <c r="D388" s="232"/>
      <c r="E388" s="231"/>
      <c r="F388" s="231"/>
      <c r="G388" s="230"/>
      <c r="H388" s="229">
        <v>0.104</v>
      </c>
      <c r="I388" s="229"/>
    </row>
    <row r="389" spans="1:15" ht="13.15" hidden="1" customHeight="1" outlineLevel="2">
      <c r="A389" s="232"/>
      <c r="B389" s="234"/>
      <c r="C389" s="233"/>
      <c r="D389" s="232"/>
      <c r="E389" s="231"/>
      <c r="F389" s="231" t="s">
        <v>1025</v>
      </c>
      <c r="G389" s="230"/>
      <c r="H389" s="229">
        <v>1.5918625</v>
      </c>
      <c r="I389" s="229"/>
    </row>
    <row r="390" spans="1:15" ht="13.15" hidden="1" customHeight="1" outlineLevel="2">
      <c r="A390" s="232"/>
      <c r="B390" s="234"/>
      <c r="C390" s="233"/>
      <c r="D390" s="232"/>
      <c r="E390" s="231"/>
      <c r="F390" s="231" t="s">
        <v>1024</v>
      </c>
      <c r="G390" s="230"/>
      <c r="H390" s="229">
        <v>0.30450000000000005</v>
      </c>
      <c r="I390" s="229"/>
    </row>
    <row r="391" spans="1:15" ht="38.25" outlineLevel="1" collapsed="1">
      <c r="A391" s="277">
        <f>MAX(A378:A390)+1</f>
        <v>87</v>
      </c>
      <c r="B391" s="278" t="str">
        <f>CONCATENATE(MID(C391,1,5),MID(C391,7,4),MID(D391,1,1),MID(A391,1,3))</f>
        <v>974042554C87</v>
      </c>
      <c r="C391" s="278" t="s">
        <v>1023</v>
      </c>
      <c r="D391" s="277" t="s">
        <v>301</v>
      </c>
      <c r="E391" s="279"/>
      <c r="F391" s="280" t="s">
        <v>1022</v>
      </c>
      <c r="G391" s="281"/>
      <c r="H391" s="282">
        <v>4.8</v>
      </c>
      <c r="I391" s="282" t="s">
        <v>235</v>
      </c>
      <c r="J391" s="66">
        <v>0</v>
      </c>
      <c r="K391" s="66">
        <f>ROUND(H391*J391,1)</f>
        <v>0</v>
      </c>
      <c r="L391" s="283">
        <v>0</v>
      </c>
      <c r="M391" s="284">
        <f>ROUND(H391*L391,5)</f>
        <v>0</v>
      </c>
      <c r="N391" s="283">
        <v>3.3000000000000002E-2</v>
      </c>
      <c r="O391" s="284">
        <f>ROUND(H391*N391,5)</f>
        <v>0.15840000000000001</v>
      </c>
    </row>
    <row r="392" spans="1:15" ht="13.15" hidden="1" customHeight="1" outlineLevel="2">
      <c r="A392" s="232"/>
      <c r="B392" s="234"/>
      <c r="C392" s="233"/>
      <c r="D392" s="232"/>
      <c r="E392" s="231"/>
      <c r="F392" s="231"/>
      <c r="G392" s="230"/>
      <c r="H392" s="229">
        <v>6.5000000000000002E-2</v>
      </c>
      <c r="I392" s="229"/>
    </row>
    <row r="393" spans="1:15" ht="13.15" hidden="1" customHeight="1" outlineLevel="2">
      <c r="A393" s="232"/>
      <c r="B393" s="234"/>
      <c r="C393" s="233"/>
      <c r="D393" s="232"/>
      <c r="E393" s="231"/>
      <c r="F393" s="231" t="s">
        <v>1021</v>
      </c>
      <c r="G393" s="230"/>
      <c r="H393" s="229">
        <v>4.7349999999999994</v>
      </c>
      <c r="I393" s="229"/>
    </row>
    <row r="394" spans="1:15" ht="38.25" outlineLevel="1" collapsed="1">
      <c r="A394" s="277">
        <f>MAX(A379:A393)+1</f>
        <v>88</v>
      </c>
      <c r="B394" s="278" t="str">
        <f>CONCATENATE(MID(C394,1,5),MID(C394,7,4),MID(D394,1,1),MID(A394,1,3))</f>
        <v>974042555C88</v>
      </c>
      <c r="C394" s="278" t="s">
        <v>1020</v>
      </c>
      <c r="D394" s="277" t="s">
        <v>301</v>
      </c>
      <c r="E394" s="279"/>
      <c r="F394" s="280" t="s">
        <v>1019</v>
      </c>
      <c r="G394" s="281"/>
      <c r="H394" s="282">
        <v>2.1</v>
      </c>
      <c r="I394" s="282" t="s">
        <v>235</v>
      </c>
      <c r="J394" s="66">
        <v>0</v>
      </c>
      <c r="K394" s="66">
        <f>ROUND(H394*J394,1)</f>
        <v>0</v>
      </c>
      <c r="L394" s="283">
        <v>0</v>
      </c>
      <c r="M394" s="284">
        <f>ROUND(H394*L394,5)</f>
        <v>0</v>
      </c>
      <c r="N394" s="283">
        <v>4.5999999999999999E-2</v>
      </c>
      <c r="O394" s="284">
        <f>ROUND(H394*N394,5)</f>
        <v>9.6600000000000005E-2</v>
      </c>
    </row>
    <row r="395" spans="1:15" ht="13.15" hidden="1" customHeight="1" outlineLevel="2">
      <c r="A395" s="232"/>
      <c r="B395" s="234"/>
      <c r="C395" s="233"/>
      <c r="D395" s="232"/>
      <c r="E395" s="231"/>
      <c r="F395" s="231"/>
      <c r="G395" s="230"/>
      <c r="H395" s="229">
        <v>5.5E-2</v>
      </c>
      <c r="I395" s="229"/>
    </row>
    <row r="396" spans="1:15" ht="13.15" hidden="1" customHeight="1" outlineLevel="2">
      <c r="A396" s="232"/>
      <c r="B396" s="234"/>
      <c r="C396" s="233"/>
      <c r="D396" s="232"/>
      <c r="E396" s="231"/>
      <c r="F396" s="231" t="s">
        <v>1018</v>
      </c>
      <c r="G396" s="230"/>
      <c r="H396" s="229">
        <v>2.0449999999999999</v>
      </c>
      <c r="I396" s="229"/>
    </row>
    <row r="397" spans="1:15" ht="25.5" outlineLevel="1" collapsed="1">
      <c r="A397" s="277">
        <f>MAX(A381:A396)+1</f>
        <v>89</v>
      </c>
      <c r="B397" s="278" t="str">
        <f>CONCATENATE(MID(C397,1,5),MID(C397,7,4),MID(D397,1,1),MID(A397,1,3))</f>
        <v>342291112C89</v>
      </c>
      <c r="C397" s="278" t="s">
        <v>1017</v>
      </c>
      <c r="D397" s="277" t="s">
        <v>301</v>
      </c>
      <c r="E397" s="279"/>
      <c r="F397" s="280" t="s">
        <v>1016</v>
      </c>
      <c r="G397" s="281"/>
      <c r="H397" s="282">
        <v>5</v>
      </c>
      <c r="I397" s="282" t="s">
        <v>235</v>
      </c>
      <c r="J397" s="66">
        <v>0</v>
      </c>
      <c r="K397" s="66">
        <f>ROUND(H397*J397,1)</f>
        <v>0</v>
      </c>
      <c r="L397" s="283">
        <v>3.6000000000000002E-4</v>
      </c>
      <c r="M397" s="284">
        <f>ROUND(H397*L397,5)</f>
        <v>1.8E-3</v>
      </c>
      <c r="N397" s="283">
        <v>0</v>
      </c>
      <c r="O397" s="284">
        <f>ROUND(H397*N397,5)</f>
        <v>0</v>
      </c>
    </row>
    <row r="398" spans="1:15" ht="13.15" hidden="1" customHeight="1" outlineLevel="2">
      <c r="A398" s="232"/>
      <c r="B398" s="234"/>
      <c r="C398" s="233"/>
      <c r="D398" s="232"/>
      <c r="E398" s="231"/>
      <c r="F398" s="231"/>
      <c r="G398" s="230"/>
      <c r="H398" s="229">
        <v>0.11</v>
      </c>
      <c r="I398" s="229"/>
    </row>
    <row r="399" spans="1:15" ht="13.15" hidden="1" customHeight="1" outlineLevel="2">
      <c r="A399" s="232"/>
      <c r="B399" s="234"/>
      <c r="C399" s="233"/>
      <c r="D399" s="232"/>
      <c r="E399" s="231"/>
      <c r="F399" s="231" t="s">
        <v>1015</v>
      </c>
      <c r="G399" s="230"/>
      <c r="H399" s="229">
        <v>4.8899999999999997</v>
      </c>
      <c r="I399" s="229"/>
    </row>
    <row r="400" spans="1:15" ht="25.5" outlineLevel="1" collapsed="1">
      <c r="A400" s="277">
        <f>MAX(A381:A399)+1</f>
        <v>90</v>
      </c>
      <c r="B400" s="278" t="str">
        <f>CONCATENATE(MID(C400,1,5),MID(C400,7,4),MID(D400,1,1),MID(A400,1,3))</f>
        <v>342291121C90</v>
      </c>
      <c r="C400" s="278" t="s">
        <v>1014</v>
      </c>
      <c r="D400" s="277" t="s">
        <v>301</v>
      </c>
      <c r="E400" s="279"/>
      <c r="F400" s="280" t="s">
        <v>1013</v>
      </c>
      <c r="G400" s="281"/>
      <c r="H400" s="282">
        <v>3.8</v>
      </c>
      <c r="I400" s="282" t="s">
        <v>235</v>
      </c>
      <c r="J400" s="66">
        <v>0</v>
      </c>
      <c r="K400" s="66">
        <f>ROUND(H400*J400,1)</f>
        <v>0</v>
      </c>
      <c r="L400" s="283">
        <v>3.6999999999999999E-4</v>
      </c>
      <c r="M400" s="284">
        <f>ROUND(H400*L400,5)</f>
        <v>1.41E-3</v>
      </c>
      <c r="N400" s="283">
        <v>0</v>
      </c>
      <c r="O400" s="284">
        <f>ROUND(H400*N400,5)</f>
        <v>0</v>
      </c>
    </row>
    <row r="401" spans="1:15" ht="13.15" hidden="1" customHeight="1" outlineLevel="2">
      <c r="A401" s="232"/>
      <c r="B401" s="234"/>
      <c r="C401" s="233"/>
      <c r="D401" s="232"/>
      <c r="E401" s="231"/>
      <c r="F401" s="231"/>
      <c r="G401" s="230"/>
      <c r="H401" s="229">
        <v>3.5000000000000003E-2</v>
      </c>
      <c r="I401" s="229"/>
    </row>
    <row r="402" spans="1:15" ht="13.15" hidden="1" customHeight="1" outlineLevel="2">
      <c r="A402" s="232"/>
      <c r="B402" s="234"/>
      <c r="C402" s="233"/>
      <c r="D402" s="232"/>
      <c r="E402" s="231"/>
      <c r="F402" s="231" t="s">
        <v>1012</v>
      </c>
      <c r="G402" s="230"/>
      <c r="H402" s="229">
        <v>3.7649999999999997</v>
      </c>
      <c r="I402" s="229"/>
    </row>
    <row r="403" spans="1:15" ht="25.5" outlineLevel="1" collapsed="1">
      <c r="A403" s="277">
        <f>MAX(A400:A402)+1</f>
        <v>91</v>
      </c>
      <c r="B403" s="278" t="str">
        <f>CONCATENATE(MID(C403,1,5),MID(C403,7,4),MID(D403,1,1),MID(A403,1,3))</f>
        <v>317941121C91</v>
      </c>
      <c r="C403" s="278" t="s">
        <v>1011</v>
      </c>
      <c r="D403" s="277" t="s">
        <v>301</v>
      </c>
      <c r="E403" s="279"/>
      <c r="F403" s="280" t="s">
        <v>1010</v>
      </c>
      <c r="G403" s="281"/>
      <c r="H403" s="282">
        <v>1</v>
      </c>
      <c r="I403" s="282" t="s">
        <v>171</v>
      </c>
      <c r="J403" s="66">
        <v>0</v>
      </c>
      <c r="K403" s="66">
        <f>ROUND(H403*J403,1)</f>
        <v>0</v>
      </c>
      <c r="L403" s="283">
        <v>9.75E-3</v>
      </c>
      <c r="M403" s="284">
        <f>ROUND(H403*L403,5)</f>
        <v>9.75E-3</v>
      </c>
      <c r="N403" s="283">
        <v>0</v>
      </c>
      <c r="O403" s="284">
        <f>ROUND(H403*N403,5)</f>
        <v>0</v>
      </c>
    </row>
    <row r="404" spans="1:15" ht="13.15" hidden="1" customHeight="1" outlineLevel="2">
      <c r="A404" s="232"/>
      <c r="B404" s="234"/>
      <c r="C404" s="233"/>
      <c r="D404" s="232"/>
      <c r="E404" s="231"/>
      <c r="F404" s="231"/>
      <c r="G404" s="230"/>
      <c r="H404" s="229">
        <v>1</v>
      </c>
      <c r="I404" s="229"/>
    </row>
    <row r="405" spans="1:15" ht="25.5" outlineLevel="1" collapsed="1">
      <c r="A405" s="277">
        <f>MAX(A400:A404)+1</f>
        <v>92</v>
      </c>
      <c r="B405" s="278" t="str">
        <f>CONCATENATE(MID(C405,1,5),MID(C405,7,4),MID(D405,1,1),MID(A405,1,3))</f>
        <v>642942111C92</v>
      </c>
      <c r="C405" s="278" t="s">
        <v>1009</v>
      </c>
      <c r="D405" s="277" t="s">
        <v>301</v>
      </c>
      <c r="E405" s="279"/>
      <c r="F405" s="280" t="s">
        <v>1008</v>
      </c>
      <c r="G405" s="281"/>
      <c r="H405" s="282">
        <v>9</v>
      </c>
      <c r="I405" s="282" t="s">
        <v>171</v>
      </c>
      <c r="J405" s="66">
        <v>0</v>
      </c>
      <c r="K405" s="66">
        <f>ROUND(H405*J405,1)</f>
        <v>0</v>
      </c>
      <c r="L405" s="283">
        <v>1.6979999999999999E-2</v>
      </c>
      <c r="M405" s="284">
        <f>ROUND(H405*L405,5)</f>
        <v>0.15282000000000001</v>
      </c>
      <c r="N405" s="283">
        <v>0</v>
      </c>
      <c r="O405" s="284">
        <f>ROUND(H405*N405,5)</f>
        <v>0</v>
      </c>
    </row>
    <row r="406" spans="1:15" ht="13.15" hidden="1" customHeight="1" outlineLevel="2">
      <c r="A406" s="232"/>
      <c r="B406" s="234"/>
      <c r="C406" s="233"/>
      <c r="D406" s="232"/>
      <c r="E406" s="231"/>
      <c r="F406" s="231"/>
      <c r="G406" s="230"/>
      <c r="H406" s="229">
        <v>9</v>
      </c>
      <c r="I406" s="229"/>
    </row>
    <row r="407" spans="1:15" s="294" customFormat="1" ht="38.25" outlineLevel="1" collapsed="1">
      <c r="A407" s="285">
        <f>MAX(A403:A406)+1</f>
        <v>93</v>
      </c>
      <c r="B407" s="286" t="str">
        <f>CONCATENATE(MID(C407,1,3),MID(C407,5,6),MID(D407,1,1),MID(A407,1,3))</f>
        <v>553314080M93</v>
      </c>
      <c r="C407" s="286" t="s">
        <v>1007</v>
      </c>
      <c r="D407" s="285" t="s">
        <v>487</v>
      </c>
      <c r="E407" s="287"/>
      <c r="F407" s="288" t="s">
        <v>438</v>
      </c>
      <c r="G407" s="289"/>
      <c r="H407" s="290">
        <v>1</v>
      </c>
      <c r="I407" s="290" t="s">
        <v>171</v>
      </c>
      <c r="J407" s="291">
        <v>0</v>
      </c>
      <c r="K407" s="291">
        <f>ROUND(H407*J407,1)</f>
        <v>0</v>
      </c>
      <c r="L407" s="292">
        <v>2.4E-2</v>
      </c>
      <c r="M407" s="293">
        <f>ROUND(H407*L407,5)</f>
        <v>2.4E-2</v>
      </c>
      <c r="N407" s="292">
        <v>0</v>
      </c>
      <c r="O407" s="293">
        <f>ROUND(H407*N407,5)</f>
        <v>0</v>
      </c>
    </row>
    <row r="408" spans="1:15" ht="13.15" hidden="1" customHeight="1" outlineLevel="2">
      <c r="A408" s="232"/>
      <c r="B408" s="234"/>
      <c r="C408" s="233"/>
      <c r="D408" s="232"/>
      <c r="E408" s="231"/>
      <c r="F408" s="231"/>
      <c r="G408" s="230"/>
      <c r="H408" s="229">
        <v>1</v>
      </c>
      <c r="I408" s="229"/>
    </row>
    <row r="409" spans="1:15" s="294" customFormat="1" ht="25.5" outlineLevel="1" collapsed="1">
      <c r="A409" s="285">
        <f>MAX(A405:A408)+1</f>
        <v>94</v>
      </c>
      <c r="B409" s="286" t="str">
        <f>CONCATENATE(MID(C409,1,3),MID(C409,5,6),MID(D409,1,1),MID(A409,1,3))</f>
        <v>553313540M94</v>
      </c>
      <c r="C409" s="286" t="s">
        <v>1006</v>
      </c>
      <c r="D409" s="285" t="s">
        <v>487</v>
      </c>
      <c r="E409" s="287"/>
      <c r="F409" s="288" t="s">
        <v>436</v>
      </c>
      <c r="G409" s="289"/>
      <c r="H409" s="290">
        <v>1</v>
      </c>
      <c r="I409" s="290" t="s">
        <v>171</v>
      </c>
      <c r="J409" s="291">
        <v>0</v>
      </c>
      <c r="K409" s="291">
        <f>ROUND(H409*J409,1)</f>
        <v>0</v>
      </c>
      <c r="L409" s="292">
        <v>1.325E-2</v>
      </c>
      <c r="M409" s="293">
        <f>ROUND(H409*L409,5)</f>
        <v>1.325E-2</v>
      </c>
      <c r="N409" s="292">
        <v>0</v>
      </c>
      <c r="O409" s="293">
        <f>ROUND(H409*N409,5)</f>
        <v>0</v>
      </c>
    </row>
    <row r="410" spans="1:15" ht="13.15" hidden="1" customHeight="1" outlineLevel="2">
      <c r="A410" s="232"/>
      <c r="B410" s="234"/>
      <c r="C410" s="233"/>
      <c r="D410" s="232"/>
      <c r="E410" s="231"/>
      <c r="F410" s="231"/>
      <c r="G410" s="230"/>
      <c r="H410" s="229">
        <v>1</v>
      </c>
      <c r="I410" s="229"/>
    </row>
    <row r="411" spans="1:15" s="294" customFormat="1" ht="25.5" outlineLevel="1" collapsed="1">
      <c r="A411" s="285">
        <f>MAX(A409:A410)+1</f>
        <v>95</v>
      </c>
      <c r="B411" s="286" t="str">
        <f>CONCATENATE(MID(C411,1,3),MID(C411,5,6),MID(D411,1,1),MID(A411,1,3))</f>
        <v>553313500M95</v>
      </c>
      <c r="C411" s="286" t="s">
        <v>1005</v>
      </c>
      <c r="D411" s="285" t="s">
        <v>487</v>
      </c>
      <c r="E411" s="287"/>
      <c r="F411" s="288" t="s">
        <v>445</v>
      </c>
      <c r="G411" s="289"/>
      <c r="H411" s="290">
        <v>3</v>
      </c>
      <c r="I411" s="290" t="s">
        <v>171</v>
      </c>
      <c r="J411" s="291">
        <v>0</v>
      </c>
      <c r="K411" s="291">
        <f>ROUND(H411*J411,1)</f>
        <v>0</v>
      </c>
      <c r="L411" s="292">
        <v>1.2489999999999999E-2</v>
      </c>
      <c r="M411" s="293">
        <f>ROUND(H411*L411,5)</f>
        <v>3.7470000000000003E-2</v>
      </c>
      <c r="N411" s="292">
        <v>0</v>
      </c>
      <c r="O411" s="293">
        <f>ROUND(H411*N411,5)</f>
        <v>0</v>
      </c>
    </row>
    <row r="412" spans="1:15" ht="13.15" hidden="1" customHeight="1" outlineLevel="2">
      <c r="A412" s="232"/>
      <c r="B412" s="234"/>
      <c r="C412" s="233"/>
      <c r="D412" s="232"/>
      <c r="E412" s="231"/>
      <c r="F412" s="231"/>
      <c r="G412" s="230"/>
      <c r="H412" s="229">
        <v>3</v>
      </c>
      <c r="I412" s="229"/>
    </row>
    <row r="413" spans="1:15" s="294" customFormat="1" ht="25.5" outlineLevel="1" collapsed="1">
      <c r="A413" s="285">
        <f>MAX(A411:A412)+1</f>
        <v>96</v>
      </c>
      <c r="B413" s="286" t="str">
        <f>CONCATENATE(MID(C413,1,3),MID(C413,5,6),MID(D413,1,1),MID(A413,1,3))</f>
        <v>553313500M96</v>
      </c>
      <c r="C413" s="286" t="s">
        <v>1005</v>
      </c>
      <c r="D413" s="285" t="s">
        <v>487</v>
      </c>
      <c r="E413" s="287"/>
      <c r="F413" s="288" t="s">
        <v>444</v>
      </c>
      <c r="G413" s="289"/>
      <c r="H413" s="290">
        <v>1</v>
      </c>
      <c r="I413" s="290" t="s">
        <v>171</v>
      </c>
      <c r="J413" s="291">
        <v>0</v>
      </c>
      <c r="K413" s="291">
        <f>ROUND(H413*J413,1)</f>
        <v>0</v>
      </c>
      <c r="L413" s="292">
        <v>1.2489999999999999E-2</v>
      </c>
      <c r="M413" s="293">
        <f>ROUND(H413*L413,5)</f>
        <v>1.2489999999999999E-2</v>
      </c>
      <c r="N413" s="292">
        <v>0</v>
      </c>
      <c r="O413" s="293">
        <f>ROUND(H413*N413,5)</f>
        <v>0</v>
      </c>
    </row>
    <row r="414" spans="1:15" ht="13.15" hidden="1" customHeight="1" outlineLevel="2">
      <c r="A414" s="232"/>
      <c r="B414" s="234"/>
      <c r="C414" s="233"/>
      <c r="D414" s="232"/>
      <c r="E414" s="231"/>
      <c r="F414" s="231"/>
      <c r="G414" s="230"/>
      <c r="H414" s="229">
        <v>1</v>
      </c>
      <c r="I414" s="229"/>
    </row>
    <row r="415" spans="1:15" s="294" customFormat="1" ht="25.5" outlineLevel="1" collapsed="1">
      <c r="A415" s="285">
        <f>MAX(A413:A414)+1</f>
        <v>97</v>
      </c>
      <c r="B415" s="286" t="str">
        <f>CONCATENATE(MID(C415,1,3),MID(C415,5,6),MID(D415,1,1),MID(A415,1,3))</f>
        <v>553313480M97</v>
      </c>
      <c r="C415" s="286" t="s">
        <v>1004</v>
      </c>
      <c r="D415" s="285" t="s">
        <v>487</v>
      </c>
      <c r="E415" s="287"/>
      <c r="F415" s="288" t="s">
        <v>449</v>
      </c>
      <c r="G415" s="289"/>
      <c r="H415" s="290">
        <v>2</v>
      </c>
      <c r="I415" s="290" t="s">
        <v>171</v>
      </c>
      <c r="J415" s="291">
        <v>0</v>
      </c>
      <c r="K415" s="291">
        <f>ROUND(H415*J415,1)</f>
        <v>0</v>
      </c>
      <c r="L415" s="292">
        <v>1.225E-2</v>
      </c>
      <c r="M415" s="293">
        <f>ROUND(H415*L415,5)</f>
        <v>2.4500000000000001E-2</v>
      </c>
      <c r="N415" s="292">
        <v>0</v>
      </c>
      <c r="O415" s="293">
        <f>ROUND(H415*N415,5)</f>
        <v>0</v>
      </c>
    </row>
    <row r="416" spans="1:15" ht="13.15" hidden="1" customHeight="1" outlineLevel="2">
      <c r="A416" s="232"/>
      <c r="B416" s="234"/>
      <c r="C416" s="233"/>
      <c r="D416" s="232"/>
      <c r="E416" s="231"/>
      <c r="F416" s="231"/>
      <c r="G416" s="230"/>
      <c r="H416" s="229">
        <v>2</v>
      </c>
      <c r="I416" s="229"/>
    </row>
    <row r="417" spans="1:15" s="294" customFormat="1" ht="38.25" outlineLevel="1" collapsed="1">
      <c r="A417" s="285">
        <f>MAX(A415:A416)+1</f>
        <v>98</v>
      </c>
      <c r="B417" s="286" t="str">
        <f>CONCATENATE(MID(C417,1,3),MID(C417,5,6),MID(D417,1,1),MID(A417,1,3))</f>
        <v>553314130M98</v>
      </c>
      <c r="C417" s="286" t="s">
        <v>1003</v>
      </c>
      <c r="D417" s="285" t="s">
        <v>487</v>
      </c>
      <c r="E417" s="287"/>
      <c r="F417" s="288" t="s">
        <v>447</v>
      </c>
      <c r="G417" s="289"/>
      <c r="H417" s="290">
        <v>1</v>
      </c>
      <c r="I417" s="290" t="s">
        <v>171</v>
      </c>
      <c r="J417" s="291">
        <v>0</v>
      </c>
      <c r="K417" s="291">
        <f>ROUND(H417*J417,1)</f>
        <v>0</v>
      </c>
      <c r="L417" s="292">
        <v>2.198E-2</v>
      </c>
      <c r="M417" s="293">
        <f>ROUND(H417*L417,5)</f>
        <v>2.198E-2</v>
      </c>
      <c r="N417" s="292">
        <v>0</v>
      </c>
      <c r="O417" s="293">
        <f>ROUND(H417*N417,5)</f>
        <v>0</v>
      </c>
    </row>
    <row r="418" spans="1:15" ht="13.15" hidden="1" customHeight="1" outlineLevel="2">
      <c r="A418" s="232"/>
      <c r="B418" s="234"/>
      <c r="C418" s="233"/>
      <c r="D418" s="232"/>
      <c r="E418" s="231"/>
      <c r="F418" s="231"/>
      <c r="G418" s="230"/>
      <c r="H418" s="229">
        <v>1</v>
      </c>
      <c r="I418" s="229"/>
    </row>
    <row r="419" spans="1:15" ht="13.15" customHeight="1" outlineLevel="1">
      <c r="A419" s="205"/>
      <c r="B419" s="205"/>
      <c r="C419" s="205"/>
      <c r="D419" s="205"/>
      <c r="E419" s="207"/>
      <c r="F419" s="207"/>
      <c r="G419" s="206"/>
      <c r="H419" s="204"/>
      <c r="I419" s="205"/>
    </row>
    <row r="420" spans="1:15" ht="13.15" customHeight="1" outlineLevel="1">
      <c r="A420" s="226"/>
      <c r="B420" s="226"/>
      <c r="C420" s="226"/>
      <c r="D420" s="226"/>
      <c r="E420" s="228"/>
      <c r="F420" s="228"/>
      <c r="G420" s="227"/>
      <c r="H420" s="225"/>
      <c r="I420" s="226"/>
      <c r="J420" s="225"/>
      <c r="K420" s="225"/>
      <c r="L420" s="225"/>
      <c r="M420" s="225"/>
      <c r="N420" s="225"/>
      <c r="O420" s="225"/>
    </row>
    <row r="421" spans="1:15" s="208" customFormat="1" ht="24" customHeight="1">
      <c r="A421" s="216"/>
      <c r="B421" s="216" t="s">
        <v>817</v>
      </c>
      <c r="C421" s="217"/>
      <c r="D421" s="216"/>
      <c r="E421" s="215"/>
      <c r="F421" s="214" t="s">
        <v>1002</v>
      </c>
      <c r="G421" s="213"/>
      <c r="H421" s="212"/>
      <c r="I421" s="210"/>
      <c r="J421" s="211"/>
      <c r="K421" s="210">
        <f>SUBTOTAL(9,K422:K466)</f>
        <v>0</v>
      </c>
      <c r="L421" s="211"/>
      <c r="M421" s="209">
        <f>SUBTOTAL(9,M422:M466)</f>
        <v>3.72844</v>
      </c>
      <c r="N421" s="210"/>
      <c r="O421" s="209">
        <f>SUBTOTAL(9,O422:O466)</f>
        <v>0.67500000000000004</v>
      </c>
    </row>
    <row r="422" spans="1:15" ht="13.15" customHeight="1" outlineLevel="1">
      <c r="A422" s="223"/>
      <c r="B422" s="224"/>
      <c r="C422" s="222"/>
      <c r="D422" s="223"/>
      <c r="E422" s="222"/>
      <c r="F422" s="222"/>
      <c r="G422" s="221"/>
      <c r="H422" s="220"/>
      <c r="I422" s="220"/>
    </row>
    <row r="423" spans="1:15" ht="25.5" outlineLevel="1" collapsed="1">
      <c r="A423" s="277">
        <f>MAX(A417:A422)+1</f>
        <v>99</v>
      </c>
      <c r="B423" s="278" t="str">
        <f>CONCATENATE(MID(C423,1,5),MID(C423,7,4),MID(D423,1,1),MID(A423,1,3))</f>
        <v>631312141C99</v>
      </c>
      <c r="C423" s="278" t="s">
        <v>1001</v>
      </c>
      <c r="D423" s="277" t="s">
        <v>301</v>
      </c>
      <c r="E423" s="279"/>
      <c r="F423" s="280" t="s">
        <v>1000</v>
      </c>
      <c r="G423" s="281"/>
      <c r="H423" s="282">
        <v>6.6</v>
      </c>
      <c r="I423" s="282" t="s">
        <v>153</v>
      </c>
      <c r="J423" s="66">
        <v>0</v>
      </c>
      <c r="K423" s="66">
        <f>ROUND(H423*J423,1)</f>
        <v>0</v>
      </c>
      <c r="L423" s="283">
        <v>0.22563</v>
      </c>
      <c r="M423" s="284">
        <f>ROUND(H423*L423,5)</f>
        <v>1.48916</v>
      </c>
      <c r="N423" s="283">
        <v>0</v>
      </c>
      <c r="O423" s="284">
        <f>ROUND(H423*N423,5)</f>
        <v>0</v>
      </c>
    </row>
    <row r="424" spans="1:15" ht="13.15" hidden="1" customHeight="1" outlineLevel="2">
      <c r="A424" s="232"/>
      <c r="B424" s="234"/>
      <c r="C424" s="233"/>
      <c r="D424" s="232"/>
      <c r="E424" s="231"/>
      <c r="F424" s="231"/>
      <c r="G424" s="230"/>
      <c r="H424" s="229">
        <v>1.9E-2</v>
      </c>
      <c r="I424" s="229"/>
    </row>
    <row r="425" spans="1:15" ht="13.15" hidden="1" customHeight="1" outlineLevel="2">
      <c r="A425" s="232"/>
      <c r="B425" s="234"/>
      <c r="C425" s="233"/>
      <c r="D425" s="232"/>
      <c r="E425" s="231"/>
      <c r="F425" s="231" t="s">
        <v>937</v>
      </c>
      <c r="G425" s="230"/>
      <c r="H425" s="229">
        <v>2.0663999999999998</v>
      </c>
      <c r="I425" s="229"/>
    </row>
    <row r="426" spans="1:15" ht="13.15" hidden="1" customHeight="1" outlineLevel="2">
      <c r="A426" s="232"/>
      <c r="B426" s="234"/>
      <c r="C426" s="233"/>
      <c r="D426" s="232"/>
      <c r="E426" s="231"/>
      <c r="F426" s="231" t="s">
        <v>942</v>
      </c>
      <c r="G426" s="230"/>
      <c r="H426" s="229">
        <v>0.4395</v>
      </c>
      <c r="I426" s="229"/>
    </row>
    <row r="427" spans="1:15" ht="13.15" hidden="1" customHeight="1" outlineLevel="2">
      <c r="A427" s="232"/>
      <c r="B427" s="234"/>
      <c r="C427" s="233"/>
      <c r="D427" s="232"/>
      <c r="E427" s="231"/>
      <c r="F427" s="231" t="s">
        <v>941</v>
      </c>
      <c r="G427" s="230"/>
      <c r="H427" s="229">
        <v>0.19800000000000001</v>
      </c>
      <c r="I427" s="229"/>
    </row>
    <row r="428" spans="1:15" ht="13.15" hidden="1" customHeight="1" outlineLevel="2">
      <c r="A428" s="232"/>
      <c r="B428" s="234"/>
      <c r="C428" s="233"/>
      <c r="D428" s="232"/>
      <c r="E428" s="231"/>
      <c r="F428" s="231" t="s">
        <v>940</v>
      </c>
      <c r="G428" s="230"/>
      <c r="H428" s="229">
        <v>0.2175</v>
      </c>
      <c r="I428" s="229"/>
    </row>
    <row r="429" spans="1:15" ht="13.15" hidden="1" customHeight="1" outlineLevel="2">
      <c r="A429" s="232"/>
      <c r="B429" s="234"/>
      <c r="C429" s="233"/>
      <c r="D429" s="232"/>
      <c r="E429" s="231"/>
      <c r="F429" s="231" t="s">
        <v>999</v>
      </c>
      <c r="G429" s="230"/>
      <c r="H429" s="229">
        <v>1.92</v>
      </c>
      <c r="I429" s="229"/>
    </row>
    <row r="430" spans="1:15" ht="13.15" hidden="1" customHeight="1" outlineLevel="2">
      <c r="A430" s="232"/>
      <c r="B430" s="234"/>
      <c r="C430" s="233"/>
      <c r="D430" s="232"/>
      <c r="E430" s="231"/>
      <c r="F430" s="231" t="s">
        <v>998</v>
      </c>
      <c r="G430" s="230"/>
      <c r="H430" s="229">
        <v>0.76</v>
      </c>
      <c r="I430" s="229"/>
    </row>
    <row r="431" spans="1:15" ht="13.15" hidden="1" customHeight="1" outlineLevel="2">
      <c r="A431" s="232"/>
      <c r="B431" s="234"/>
      <c r="C431" s="233"/>
      <c r="D431" s="232"/>
      <c r="E431" s="231"/>
      <c r="F431" s="231" t="s">
        <v>997</v>
      </c>
      <c r="G431" s="230"/>
      <c r="H431" s="229">
        <v>0.98000000000000009</v>
      </c>
      <c r="I431" s="229"/>
    </row>
    <row r="432" spans="1:15" ht="63.75" outlineLevel="1" collapsed="1">
      <c r="A432" s="277">
        <f>MAX(A423:A431)+1</f>
        <v>100</v>
      </c>
      <c r="B432" s="278" t="str">
        <f>CONCATENATE(MID(C432,1,5),MID(C432,7,4),MID(D432,1,1),MID(A432,1,3))</f>
        <v>632681111C100</v>
      </c>
      <c r="C432" s="278" t="s">
        <v>996</v>
      </c>
      <c r="D432" s="277" t="s">
        <v>301</v>
      </c>
      <c r="E432" s="279"/>
      <c r="F432" s="280" t="s">
        <v>995</v>
      </c>
      <c r="G432" s="281"/>
      <c r="H432" s="282">
        <v>30</v>
      </c>
      <c r="I432" s="282" t="s">
        <v>171</v>
      </c>
      <c r="J432" s="66">
        <v>0</v>
      </c>
      <c r="K432" s="66">
        <f>ROUND(H432*J432,1)</f>
        <v>0</v>
      </c>
      <c r="L432" s="283">
        <v>9.0000000000000006E-5</v>
      </c>
      <c r="M432" s="284">
        <f>ROUND(H432*L432,5)</f>
        <v>2.7000000000000001E-3</v>
      </c>
      <c r="N432" s="283">
        <v>0</v>
      </c>
      <c r="O432" s="284">
        <f>ROUND(H432*N432,5)</f>
        <v>0</v>
      </c>
    </row>
    <row r="433" spans="1:15" ht="13.15" hidden="1" customHeight="1" outlineLevel="2">
      <c r="A433" s="232"/>
      <c r="B433" s="234"/>
      <c r="C433" s="233"/>
      <c r="D433" s="232"/>
      <c r="E433" s="231"/>
      <c r="F433" s="231" t="s">
        <v>994</v>
      </c>
      <c r="G433" s="230"/>
      <c r="H433" s="229">
        <v>30</v>
      </c>
      <c r="I433" s="229"/>
    </row>
    <row r="434" spans="1:15" ht="25.5" outlineLevel="1" collapsed="1">
      <c r="A434" s="277">
        <f>MAX(A432:A433)+1</f>
        <v>101</v>
      </c>
      <c r="B434" s="278" t="str">
        <f>CONCATENATE(MID(C434,1,5),MID(C434,7,4),MID(D434,1,1),MID(A434,1,3))</f>
        <v>631311133C101</v>
      </c>
      <c r="C434" s="278" t="s">
        <v>993</v>
      </c>
      <c r="D434" s="277" t="s">
        <v>301</v>
      </c>
      <c r="E434" s="279"/>
      <c r="F434" s="280" t="s">
        <v>992</v>
      </c>
      <c r="G434" s="281"/>
      <c r="H434" s="282">
        <v>0.5</v>
      </c>
      <c r="I434" s="282" t="s">
        <v>985</v>
      </c>
      <c r="J434" s="66">
        <v>0</v>
      </c>
      <c r="K434" s="66">
        <f>ROUND(H434*J434,1)</f>
        <v>0</v>
      </c>
      <c r="L434" s="283">
        <v>2.2563399999999998</v>
      </c>
      <c r="M434" s="284">
        <f>ROUND(H434*L434,5)</f>
        <v>1.1281699999999999</v>
      </c>
      <c r="N434" s="283">
        <v>0</v>
      </c>
      <c r="O434" s="284">
        <f>ROUND(H434*N434,5)</f>
        <v>0</v>
      </c>
    </row>
    <row r="435" spans="1:15" ht="13.15" hidden="1" customHeight="1" outlineLevel="2">
      <c r="A435" s="232"/>
      <c r="B435" s="234"/>
      <c r="C435" s="233"/>
      <c r="D435" s="232"/>
      <c r="E435" s="231"/>
      <c r="F435" s="231"/>
      <c r="G435" s="230"/>
      <c r="H435" s="229">
        <v>7.1999999999999995E-2</v>
      </c>
      <c r="I435" s="229"/>
    </row>
    <row r="436" spans="1:15" ht="13.15" hidden="1" customHeight="1" outlineLevel="2">
      <c r="A436" s="232"/>
      <c r="B436" s="234"/>
      <c r="C436" s="233"/>
      <c r="D436" s="232"/>
      <c r="E436" s="231"/>
      <c r="F436" s="231" t="s">
        <v>991</v>
      </c>
      <c r="G436" s="230"/>
      <c r="H436" s="229">
        <v>0.42771375</v>
      </c>
      <c r="I436" s="229"/>
    </row>
    <row r="437" spans="1:15" ht="25.5" outlineLevel="1" collapsed="1">
      <c r="A437" s="277">
        <f>MAX(A434:A436)+1</f>
        <v>102</v>
      </c>
      <c r="B437" s="278" t="str">
        <f>CONCATENATE(MID(C437,1,5),MID(C437,7,4),MID(D437,1,1),MID(A437,1,3))</f>
        <v>631311125C102</v>
      </c>
      <c r="C437" s="278" t="s">
        <v>990</v>
      </c>
      <c r="D437" s="277" t="s">
        <v>301</v>
      </c>
      <c r="E437" s="279"/>
      <c r="F437" s="280" t="s">
        <v>989</v>
      </c>
      <c r="G437" s="281"/>
      <c r="H437" s="282">
        <v>0.4</v>
      </c>
      <c r="I437" s="282" t="s">
        <v>985</v>
      </c>
      <c r="J437" s="66">
        <v>0</v>
      </c>
      <c r="K437" s="66">
        <f>ROUND(H437*J437,1)</f>
        <v>0</v>
      </c>
      <c r="L437" s="283">
        <v>2.4533</v>
      </c>
      <c r="M437" s="284">
        <f>ROUND(H437*L437,5)</f>
        <v>0.98131999999999997</v>
      </c>
      <c r="N437" s="283">
        <v>0</v>
      </c>
      <c r="O437" s="284">
        <f>ROUND(H437*N437,5)</f>
        <v>0</v>
      </c>
    </row>
    <row r="438" spans="1:15" ht="13.15" hidden="1" customHeight="1" outlineLevel="2">
      <c r="A438" s="232"/>
      <c r="B438" s="234"/>
      <c r="C438" s="233"/>
      <c r="D438" s="232"/>
      <c r="E438" s="231"/>
      <c r="F438" s="231"/>
      <c r="G438" s="230"/>
      <c r="H438" s="229">
        <v>4.9000000000000002E-2</v>
      </c>
      <c r="I438" s="229"/>
    </row>
    <row r="439" spans="1:15" ht="13.15" hidden="1" customHeight="1" outlineLevel="2">
      <c r="A439" s="232"/>
      <c r="B439" s="234"/>
      <c r="C439" s="233"/>
      <c r="D439" s="232"/>
      <c r="E439" s="231"/>
      <c r="F439" s="231" t="s">
        <v>988</v>
      </c>
      <c r="G439" s="230"/>
      <c r="H439" s="229">
        <v>0.35089999999999999</v>
      </c>
      <c r="I439" s="229"/>
    </row>
    <row r="440" spans="1:15" ht="25.5" outlineLevel="1" collapsed="1">
      <c r="A440" s="277">
        <f>MAX(A437:A439)+1</f>
        <v>103</v>
      </c>
      <c r="B440" s="278" t="str">
        <f>CONCATENATE(MID(C440,1,5),MID(C440,7,4),MID(D440,1,1),MID(A440,1,3))</f>
        <v>631319173C103</v>
      </c>
      <c r="C440" s="278" t="s">
        <v>987</v>
      </c>
      <c r="D440" s="277" t="s">
        <v>301</v>
      </c>
      <c r="E440" s="279"/>
      <c r="F440" s="280" t="s">
        <v>986</v>
      </c>
      <c r="G440" s="281"/>
      <c r="H440" s="282">
        <v>0.4</v>
      </c>
      <c r="I440" s="282" t="s">
        <v>985</v>
      </c>
      <c r="J440" s="66">
        <v>0</v>
      </c>
      <c r="K440" s="66">
        <f>ROUND(H440*J440,1)</f>
        <v>0</v>
      </c>
      <c r="L440" s="283">
        <v>0</v>
      </c>
      <c r="M440" s="284">
        <f>ROUND(H440*L440,5)</f>
        <v>0</v>
      </c>
      <c r="N440" s="283">
        <v>0</v>
      </c>
      <c r="O440" s="284">
        <f>ROUND(H440*N440,5)</f>
        <v>0</v>
      </c>
    </row>
    <row r="441" spans="1:15" ht="13.15" hidden="1" customHeight="1" outlineLevel="2">
      <c r="A441" s="232"/>
      <c r="B441" s="234"/>
      <c r="C441" s="233"/>
      <c r="D441" s="232"/>
      <c r="E441" s="231"/>
      <c r="F441" s="231"/>
      <c r="G441" s="230"/>
      <c r="H441" s="229">
        <v>0.4</v>
      </c>
      <c r="I441" s="229"/>
    </row>
    <row r="442" spans="1:15" outlineLevel="1" collapsed="1">
      <c r="A442" s="277">
        <f>MAX(A440:A441)+1</f>
        <v>104</v>
      </c>
      <c r="B442" s="278" t="str">
        <f>CONCATENATE(MID(C442,1,5),MID(C442,7,4),MID(D442,1,1),MID(A442,1,3))</f>
        <v>631362021C104</v>
      </c>
      <c r="C442" s="278" t="s">
        <v>984</v>
      </c>
      <c r="D442" s="277" t="s">
        <v>301</v>
      </c>
      <c r="E442" s="279"/>
      <c r="F442" s="280" t="s">
        <v>983</v>
      </c>
      <c r="G442" s="281"/>
      <c r="H442" s="282">
        <v>1.2999999999999999E-2</v>
      </c>
      <c r="I442" s="282" t="s">
        <v>306</v>
      </c>
      <c r="J442" s="66">
        <v>0</v>
      </c>
      <c r="K442" s="66">
        <f>ROUND(H442*J442,1)</f>
        <v>0</v>
      </c>
      <c r="L442" s="283">
        <v>1.05308</v>
      </c>
      <c r="M442" s="284">
        <f>ROUND(H442*L442,5)</f>
        <v>1.3690000000000001E-2</v>
      </c>
      <c r="N442" s="283">
        <v>0</v>
      </c>
      <c r="O442" s="284">
        <f>ROUND(H442*N442,5)</f>
        <v>0</v>
      </c>
    </row>
    <row r="443" spans="1:15" ht="13.15" hidden="1" customHeight="1" outlineLevel="2">
      <c r="A443" s="232"/>
      <c r="B443" s="234"/>
      <c r="C443" s="233"/>
      <c r="D443" s="232"/>
      <c r="E443" s="238" t="s">
        <v>982</v>
      </c>
      <c r="F443" s="231"/>
      <c r="G443" s="230"/>
      <c r="H443" s="229"/>
      <c r="I443" s="229"/>
    </row>
    <row r="444" spans="1:15" ht="13.15" hidden="1" customHeight="1" outlineLevel="2">
      <c r="A444" s="232"/>
      <c r="B444" s="234"/>
      <c r="C444" s="233"/>
      <c r="D444" s="232"/>
      <c r="E444" s="238"/>
      <c r="F444" s="231" t="s">
        <v>981</v>
      </c>
      <c r="G444" s="230"/>
      <c r="H444" s="229">
        <v>1.2670998999999999E-2</v>
      </c>
      <c r="I444" s="229"/>
    </row>
    <row r="445" spans="1:15" ht="25.5" outlineLevel="1" collapsed="1">
      <c r="A445" s="277">
        <f>MAX(A442:A444)+1</f>
        <v>105</v>
      </c>
      <c r="B445" s="278" t="str">
        <f>CONCATENATE(MID(C445,1,5),MID(C445,7,4),MID(D445,1,1),MID(A445,1,3))</f>
        <v>633811111C105</v>
      </c>
      <c r="C445" s="278" t="s">
        <v>980</v>
      </c>
      <c r="D445" s="277" t="s">
        <v>301</v>
      </c>
      <c r="E445" s="279"/>
      <c r="F445" s="280" t="s">
        <v>979</v>
      </c>
      <c r="G445" s="281"/>
      <c r="H445" s="282">
        <v>3.6</v>
      </c>
      <c r="I445" s="282" t="s">
        <v>153</v>
      </c>
      <c r="J445" s="66">
        <v>0</v>
      </c>
      <c r="K445" s="66">
        <f>ROUND(H445*J445,1)</f>
        <v>0</v>
      </c>
      <c r="L445" s="283">
        <v>0</v>
      </c>
      <c r="M445" s="284">
        <f>ROUND(H445*L445,5)</f>
        <v>0</v>
      </c>
      <c r="N445" s="283">
        <v>0</v>
      </c>
      <c r="O445" s="284">
        <f>ROUND(H445*N445,5)</f>
        <v>0</v>
      </c>
    </row>
    <row r="446" spans="1:15" ht="13.15" hidden="1" customHeight="1" outlineLevel="2">
      <c r="A446" s="232"/>
      <c r="B446" s="234"/>
      <c r="C446" s="233"/>
      <c r="D446" s="232"/>
      <c r="E446" s="231"/>
      <c r="F446" s="231"/>
      <c r="G446" s="230"/>
      <c r="H446" s="229">
        <v>9.0999999999999998E-2</v>
      </c>
      <c r="I446" s="229"/>
    </row>
    <row r="447" spans="1:15" ht="13.15" hidden="1" customHeight="1" outlineLevel="2">
      <c r="A447" s="232"/>
      <c r="B447" s="234"/>
      <c r="C447" s="233"/>
      <c r="D447" s="232"/>
      <c r="E447" s="231"/>
      <c r="F447" s="231" t="s">
        <v>978</v>
      </c>
      <c r="G447" s="230"/>
      <c r="H447" s="229">
        <v>3.5089999999999999</v>
      </c>
      <c r="I447" s="229"/>
    </row>
    <row r="448" spans="1:15" outlineLevel="1" collapsed="1">
      <c r="A448" s="277">
        <f>MAX(A445:A447)+1</f>
        <v>106</v>
      </c>
      <c r="B448" s="278" t="str">
        <f>CONCATENATE(MID(C448,1,5),MID(C448,7,4),MID(D448,1,1),MID(A448,1,3))</f>
        <v>965046111C106</v>
      </c>
      <c r="C448" s="278" t="s">
        <v>977</v>
      </c>
      <c r="D448" s="277" t="s">
        <v>301</v>
      </c>
      <c r="E448" s="279"/>
      <c r="F448" s="280" t="s">
        <v>976</v>
      </c>
      <c r="G448" s="281"/>
      <c r="H448" s="282">
        <v>207.4</v>
      </c>
      <c r="I448" s="282" t="s">
        <v>153</v>
      </c>
      <c r="J448" s="66">
        <v>0</v>
      </c>
      <c r="K448" s="66">
        <f>ROUND(H448*J448,1)</f>
        <v>0</v>
      </c>
      <c r="L448" s="283">
        <v>0</v>
      </c>
      <c r="M448" s="284">
        <f>ROUND(H448*L448,5)</f>
        <v>0</v>
      </c>
      <c r="N448" s="283">
        <v>0</v>
      </c>
      <c r="O448" s="284">
        <f>ROUND(H448*N448,5)</f>
        <v>0</v>
      </c>
    </row>
    <row r="449" spans="1:15" ht="13.15" hidden="1" customHeight="1" outlineLevel="2">
      <c r="A449" s="232"/>
      <c r="B449" s="234"/>
      <c r="C449" s="233"/>
      <c r="D449" s="232"/>
      <c r="E449" s="231" t="s">
        <v>975</v>
      </c>
      <c r="F449" s="229"/>
      <c r="G449" s="230"/>
      <c r="H449" s="229">
        <v>-8.5000000000000006E-2</v>
      </c>
      <c r="I449" s="229"/>
    </row>
    <row r="450" spans="1:15" ht="13.15" hidden="1" customHeight="1" outlineLevel="2">
      <c r="A450" s="232"/>
      <c r="B450" s="234"/>
      <c r="C450" s="233"/>
      <c r="D450" s="232"/>
      <c r="E450" s="231"/>
      <c r="F450" s="229" t="s">
        <v>974</v>
      </c>
      <c r="G450" s="230"/>
      <c r="H450" s="229">
        <v>-3.48</v>
      </c>
      <c r="I450" s="229"/>
    </row>
    <row r="451" spans="1:15" ht="13.15" hidden="1" customHeight="1" outlineLevel="2">
      <c r="A451" s="232"/>
      <c r="B451" s="234"/>
      <c r="C451" s="233"/>
      <c r="D451" s="232"/>
      <c r="E451" s="231"/>
      <c r="F451" s="229" t="s">
        <v>973</v>
      </c>
      <c r="G451" s="230"/>
      <c r="H451" s="229">
        <v>-0.435</v>
      </c>
      <c r="I451" s="229"/>
    </row>
    <row r="452" spans="1:15" ht="13.15" hidden="1" customHeight="1" outlineLevel="2">
      <c r="A452" s="232"/>
      <c r="B452" s="234"/>
      <c r="C452" s="233"/>
      <c r="D452" s="232"/>
      <c r="E452" s="231"/>
      <c r="F452" s="229" t="s">
        <v>972</v>
      </c>
      <c r="G452" s="230"/>
      <c r="H452" s="229">
        <v>5.4</v>
      </c>
      <c r="I452" s="229" t="s">
        <v>153</v>
      </c>
    </row>
    <row r="453" spans="1:15" ht="13.15" hidden="1" customHeight="1" outlineLevel="2">
      <c r="A453" s="232"/>
      <c r="B453" s="234"/>
      <c r="C453" s="233"/>
      <c r="D453" s="232"/>
      <c r="E453" s="231"/>
      <c r="F453" s="229" t="s">
        <v>971</v>
      </c>
      <c r="G453" s="230"/>
      <c r="H453" s="229">
        <v>78</v>
      </c>
      <c r="I453" s="229" t="s">
        <v>153</v>
      </c>
    </row>
    <row r="454" spans="1:15" ht="13.15" hidden="1" customHeight="1" outlineLevel="2">
      <c r="A454" s="232"/>
      <c r="B454" s="234"/>
      <c r="C454" s="233"/>
      <c r="D454" s="232"/>
      <c r="E454" s="231"/>
      <c r="F454" s="229" t="s">
        <v>970</v>
      </c>
      <c r="G454" s="230"/>
      <c r="H454" s="229">
        <v>105</v>
      </c>
      <c r="I454" s="229" t="s">
        <v>153</v>
      </c>
    </row>
    <row r="455" spans="1:15" ht="13.15" hidden="1" customHeight="1" outlineLevel="2">
      <c r="A455" s="232"/>
      <c r="B455" s="234"/>
      <c r="C455" s="233"/>
      <c r="D455" s="232"/>
      <c r="E455" s="231"/>
      <c r="F455" s="229" t="s">
        <v>969</v>
      </c>
      <c r="G455" s="230"/>
      <c r="H455" s="229">
        <v>23</v>
      </c>
      <c r="I455" s="229" t="s">
        <v>153</v>
      </c>
    </row>
    <row r="456" spans="1:15" ht="38.25" outlineLevel="1" collapsed="1">
      <c r="A456" s="277">
        <f>MAX(A448:A455)+1</f>
        <v>107</v>
      </c>
      <c r="B456" s="278" t="str">
        <f>CONCATENATE(MID(C456,1,5),MID(C456,7,4),MID(D456,1,1),MID(A456,1,3))</f>
        <v>965046119C107</v>
      </c>
      <c r="C456" s="278" t="s">
        <v>968</v>
      </c>
      <c r="D456" s="277" t="s">
        <v>301</v>
      </c>
      <c r="E456" s="279"/>
      <c r="F456" s="280" t="s">
        <v>967</v>
      </c>
      <c r="G456" s="281"/>
      <c r="H456" s="282">
        <v>185</v>
      </c>
      <c r="I456" s="282" t="s">
        <v>153</v>
      </c>
      <c r="J456" s="66">
        <v>0</v>
      </c>
      <c r="K456" s="66">
        <f>ROUND(H456*J456,1)</f>
        <v>0</v>
      </c>
      <c r="L456" s="283">
        <v>0</v>
      </c>
      <c r="M456" s="284">
        <f>ROUND(H456*L456,5)</f>
        <v>0</v>
      </c>
      <c r="N456" s="283">
        <v>0</v>
      </c>
      <c r="O456" s="284">
        <f>ROUND(H456*N456,5)</f>
        <v>0</v>
      </c>
    </row>
    <row r="457" spans="1:15" ht="13.15" hidden="1" customHeight="1" outlineLevel="2">
      <c r="A457" s="232"/>
      <c r="B457" s="234"/>
      <c r="C457" s="233"/>
      <c r="D457" s="232"/>
      <c r="E457" s="231"/>
      <c r="F457" s="231"/>
      <c r="G457" s="230"/>
      <c r="H457" s="229">
        <v>0.20699999999999999</v>
      </c>
      <c r="I457" s="229"/>
    </row>
    <row r="458" spans="1:15" ht="13.15" hidden="1" customHeight="1" outlineLevel="2">
      <c r="A458" s="232"/>
      <c r="B458" s="234"/>
      <c r="C458" s="233"/>
      <c r="D458" s="232"/>
      <c r="E458" s="231"/>
      <c r="F458" s="231" t="s">
        <v>966</v>
      </c>
      <c r="G458" s="230"/>
      <c r="H458" s="229">
        <v>91.584000000000003</v>
      </c>
      <c r="I458" s="229"/>
    </row>
    <row r="459" spans="1:15" ht="13.15" hidden="1" customHeight="1" outlineLevel="2">
      <c r="A459" s="232"/>
      <c r="B459" s="234"/>
      <c r="C459" s="233"/>
      <c r="D459" s="232"/>
      <c r="E459" s="231"/>
      <c r="F459" s="231" t="s">
        <v>965</v>
      </c>
      <c r="G459" s="230"/>
      <c r="H459" s="229">
        <v>-0.93720000000000003</v>
      </c>
      <c r="I459" s="229"/>
    </row>
    <row r="460" spans="1:15" ht="13.15" hidden="1" customHeight="1" outlineLevel="2">
      <c r="A460" s="232"/>
      <c r="B460" s="234"/>
      <c r="C460" s="233"/>
      <c r="D460" s="232"/>
      <c r="E460" s="231"/>
      <c r="F460" s="231" t="s">
        <v>964</v>
      </c>
      <c r="G460" s="230"/>
      <c r="H460" s="229">
        <v>91.266000000000005</v>
      </c>
      <c r="I460" s="229"/>
    </row>
    <row r="461" spans="1:15" ht="13.15" hidden="1" customHeight="1" outlineLevel="2">
      <c r="A461" s="232"/>
      <c r="B461" s="234"/>
      <c r="C461" s="233"/>
      <c r="D461" s="232"/>
      <c r="E461" s="231"/>
      <c r="F461" s="231" t="s">
        <v>963</v>
      </c>
      <c r="G461" s="230"/>
      <c r="H461" s="229">
        <v>2.88</v>
      </c>
      <c r="I461" s="229"/>
    </row>
    <row r="462" spans="1:15" ht="25.5" outlineLevel="1" collapsed="1">
      <c r="A462" s="277">
        <f>MAX(A456:A461)+1</f>
        <v>108</v>
      </c>
      <c r="B462" s="278" t="str">
        <f>CONCATENATE(MID(C462,1,5),MID(C462,7,4),MID(D462,1,1),MID(A462,1,3))</f>
        <v>632450131C108</v>
      </c>
      <c r="C462" s="278" t="s">
        <v>962</v>
      </c>
      <c r="D462" s="277" t="s">
        <v>301</v>
      </c>
      <c r="E462" s="279"/>
      <c r="F462" s="280" t="s">
        <v>961</v>
      </c>
      <c r="G462" s="281"/>
      <c r="H462" s="282">
        <v>2.7</v>
      </c>
      <c r="I462" s="282" t="s">
        <v>153</v>
      </c>
      <c r="J462" s="66">
        <v>0</v>
      </c>
      <c r="K462" s="66">
        <f>ROUND(H462*J462,1)</f>
        <v>0</v>
      </c>
      <c r="L462" s="283">
        <v>4.2000000000000003E-2</v>
      </c>
      <c r="M462" s="284">
        <f>ROUND(H462*L462,5)</f>
        <v>0.1134</v>
      </c>
      <c r="N462" s="283">
        <v>0.25</v>
      </c>
      <c r="O462" s="284">
        <f>ROUND(H462*N462,5)</f>
        <v>0.67500000000000004</v>
      </c>
    </row>
    <row r="463" spans="1:15" ht="13.15" hidden="1" customHeight="1" outlineLevel="2">
      <c r="A463" s="232"/>
      <c r="B463" s="234"/>
      <c r="C463" s="233"/>
      <c r="D463" s="232"/>
      <c r="E463" s="231"/>
      <c r="F463" s="231"/>
      <c r="G463" s="230"/>
      <c r="H463" s="229">
        <v>7.4999999999999997E-2</v>
      </c>
      <c r="I463" s="229"/>
    </row>
    <row r="464" spans="1:15" ht="13.15" hidden="1" customHeight="1" outlineLevel="2">
      <c r="A464" s="232"/>
      <c r="B464" s="234"/>
      <c r="C464" s="233"/>
      <c r="D464" s="232"/>
      <c r="E464" s="231"/>
      <c r="F464" s="231" t="s">
        <v>645</v>
      </c>
      <c r="G464" s="230"/>
      <c r="H464" s="229">
        <v>2.6244999999999998</v>
      </c>
      <c r="I464" s="229"/>
    </row>
    <row r="465" spans="1:15" ht="13.15" customHeight="1" outlineLevel="1">
      <c r="A465" s="205"/>
      <c r="B465" s="205"/>
      <c r="C465" s="205"/>
      <c r="D465" s="205"/>
      <c r="E465" s="207"/>
      <c r="F465" s="207"/>
      <c r="G465" s="206"/>
      <c r="H465" s="204"/>
      <c r="I465" s="205"/>
    </row>
    <row r="466" spans="1:15" ht="13.15" customHeight="1" outlineLevel="1">
      <c r="A466" s="226"/>
      <c r="B466" s="226"/>
      <c r="C466" s="226"/>
      <c r="D466" s="226"/>
      <c r="E466" s="228"/>
      <c r="F466" s="228"/>
      <c r="G466" s="227"/>
      <c r="H466" s="225"/>
      <c r="I466" s="226"/>
      <c r="J466" s="225"/>
      <c r="K466" s="225"/>
      <c r="L466" s="225"/>
      <c r="M466" s="225"/>
      <c r="N466" s="225"/>
      <c r="O466" s="225"/>
    </row>
    <row r="467" spans="1:15" s="208" customFormat="1" ht="24" customHeight="1">
      <c r="A467" s="216"/>
      <c r="B467" s="216" t="s">
        <v>817</v>
      </c>
      <c r="C467" s="217"/>
      <c r="D467" s="216"/>
      <c r="E467" s="215"/>
      <c r="F467" s="214" t="s">
        <v>960</v>
      </c>
      <c r="G467" s="213"/>
      <c r="H467" s="212"/>
      <c r="I467" s="210"/>
      <c r="J467" s="211"/>
      <c r="K467" s="210">
        <f>SUBTOTAL(9,K468:K826)</f>
        <v>0</v>
      </c>
      <c r="L467" s="211"/>
      <c r="M467" s="209">
        <f>SUBTOTAL(9,M468:M826)</f>
        <v>10.102739999999997</v>
      </c>
      <c r="N467" s="210"/>
      <c r="O467" s="209">
        <f>SUBTOTAL(9,O468:O826)</f>
        <v>3.5632200000000003</v>
      </c>
    </row>
    <row r="468" spans="1:15" ht="13.15" customHeight="1" outlineLevel="1">
      <c r="A468" s="223"/>
      <c r="B468" s="224"/>
      <c r="C468" s="222"/>
      <c r="D468" s="223"/>
      <c r="E468" s="222"/>
      <c r="F468" s="222"/>
      <c r="G468" s="221"/>
      <c r="H468" s="220"/>
      <c r="I468" s="220"/>
    </row>
    <row r="469" spans="1:15" ht="25.5" outlineLevel="1" collapsed="1">
      <c r="A469" s="277">
        <f>MAX(A456:A468)+1</f>
        <v>109</v>
      </c>
      <c r="B469" s="278" t="str">
        <f>CONCATENATE(MID(C469,1,5),MID(C469,7,4),MID(D469,1,1),MID(A469,1,3))</f>
        <v>978013191C109</v>
      </c>
      <c r="C469" s="278" t="s">
        <v>959</v>
      </c>
      <c r="D469" s="277" t="s">
        <v>301</v>
      </c>
      <c r="E469" s="279"/>
      <c r="F469" s="280" t="s">
        <v>958</v>
      </c>
      <c r="G469" s="281"/>
      <c r="H469" s="282">
        <v>22</v>
      </c>
      <c r="I469" s="282" t="s">
        <v>153</v>
      </c>
      <c r="J469" s="66">
        <v>0</v>
      </c>
      <c r="K469" s="66">
        <f>ROUND(H469*J469,1)</f>
        <v>0</v>
      </c>
      <c r="L469" s="283">
        <v>0</v>
      </c>
      <c r="M469" s="284">
        <f>ROUND(H469*L469,5)</f>
        <v>0</v>
      </c>
      <c r="N469" s="283">
        <v>4.5999999999999999E-2</v>
      </c>
      <c r="O469" s="284">
        <f>ROUND(H469*N469,5)</f>
        <v>1.012</v>
      </c>
    </row>
    <row r="470" spans="1:15" ht="13.15" hidden="1" customHeight="1" outlineLevel="2">
      <c r="A470" s="232"/>
      <c r="B470" s="234"/>
      <c r="C470" s="233"/>
      <c r="D470" s="232"/>
      <c r="E470" s="231"/>
      <c r="F470" s="231"/>
      <c r="G470" s="230"/>
      <c r="H470" s="229">
        <v>0.32500000000000001</v>
      </c>
      <c r="I470" s="229"/>
    </row>
    <row r="471" spans="1:15" ht="13.15" hidden="1" customHeight="1" outlineLevel="2">
      <c r="A471" s="232"/>
      <c r="B471" s="234"/>
      <c r="C471" s="233"/>
      <c r="D471" s="232"/>
      <c r="E471" s="231" t="s">
        <v>331</v>
      </c>
      <c r="F471" s="231"/>
      <c r="G471" s="230"/>
      <c r="H471" s="229"/>
      <c r="I471" s="229"/>
    </row>
    <row r="472" spans="1:15" ht="13.15" hidden="1" customHeight="1" outlineLevel="2">
      <c r="A472" s="232"/>
      <c r="B472" s="234"/>
      <c r="C472" s="233"/>
      <c r="D472" s="232"/>
      <c r="E472" s="231"/>
      <c r="F472" s="231" t="s">
        <v>501</v>
      </c>
      <c r="G472" s="230"/>
      <c r="H472" s="229">
        <v>15.39</v>
      </c>
      <c r="I472" s="229"/>
    </row>
    <row r="473" spans="1:15" ht="13.15" hidden="1" customHeight="1" outlineLevel="2">
      <c r="A473" s="232"/>
      <c r="B473" s="234"/>
      <c r="C473" s="233"/>
      <c r="D473" s="232"/>
      <c r="E473" s="231"/>
      <c r="F473" s="231" t="s">
        <v>460</v>
      </c>
      <c r="G473" s="230"/>
      <c r="H473" s="229">
        <v>-2.4000000000000004</v>
      </c>
      <c r="I473" s="229"/>
    </row>
    <row r="474" spans="1:15" ht="13.15" hidden="1" customHeight="1" outlineLevel="2">
      <c r="A474" s="232"/>
      <c r="B474" s="234"/>
      <c r="C474" s="233"/>
      <c r="D474" s="232"/>
      <c r="E474" s="231"/>
      <c r="F474" s="231" t="s">
        <v>380</v>
      </c>
      <c r="G474" s="230"/>
      <c r="H474" s="229">
        <v>-1.2749999999999999</v>
      </c>
      <c r="I474" s="229"/>
    </row>
    <row r="475" spans="1:15" ht="13.15" hidden="1" customHeight="1" outlineLevel="2">
      <c r="A475" s="232"/>
      <c r="B475" s="234"/>
      <c r="C475" s="233"/>
      <c r="D475" s="232"/>
      <c r="E475" s="231"/>
      <c r="F475" s="231" t="s">
        <v>948</v>
      </c>
      <c r="G475" s="230"/>
      <c r="H475" s="229">
        <v>-1.35</v>
      </c>
      <c r="I475" s="229"/>
    </row>
    <row r="476" spans="1:15" ht="13.15" hidden="1" customHeight="1" outlineLevel="2">
      <c r="A476" s="232"/>
      <c r="B476" s="234"/>
      <c r="C476" s="233"/>
      <c r="D476" s="232"/>
      <c r="E476" s="231"/>
      <c r="F476" s="231" t="s">
        <v>957</v>
      </c>
      <c r="G476" s="230"/>
      <c r="H476" s="229">
        <v>-0.36</v>
      </c>
      <c r="I476" s="229"/>
    </row>
    <row r="477" spans="1:15" ht="13.15" hidden="1" customHeight="1" outlineLevel="2">
      <c r="A477" s="232"/>
      <c r="B477" s="234"/>
      <c r="C477" s="233"/>
      <c r="D477" s="232"/>
      <c r="E477" s="231" t="s">
        <v>378</v>
      </c>
      <c r="F477" s="231"/>
      <c r="G477" s="230"/>
      <c r="H477" s="229"/>
      <c r="I477" s="229"/>
    </row>
    <row r="478" spans="1:15" ht="13.15" hidden="1" customHeight="1" outlineLevel="2">
      <c r="A478" s="232"/>
      <c r="B478" s="234"/>
      <c r="C478" s="233"/>
      <c r="D478" s="232"/>
      <c r="E478" s="231" t="s">
        <v>956</v>
      </c>
      <c r="F478" s="231"/>
      <c r="G478" s="230"/>
      <c r="H478" s="229"/>
      <c r="I478" s="229"/>
    </row>
    <row r="479" spans="1:15" ht="13.15" hidden="1" customHeight="1" outlineLevel="2">
      <c r="A479" s="232"/>
      <c r="B479" s="234"/>
      <c r="C479" s="233"/>
      <c r="D479" s="232"/>
      <c r="E479" s="231" t="s">
        <v>376</v>
      </c>
      <c r="F479" s="231"/>
      <c r="G479" s="230"/>
      <c r="H479" s="229"/>
      <c r="I479" s="229"/>
    </row>
    <row r="480" spans="1:15" ht="13.15" hidden="1" customHeight="1" outlineLevel="2">
      <c r="A480" s="232"/>
      <c r="B480" s="234"/>
      <c r="C480" s="233"/>
      <c r="D480" s="232"/>
      <c r="E480" s="231" t="s">
        <v>955</v>
      </c>
      <c r="F480" s="231"/>
      <c r="G480" s="230"/>
      <c r="H480" s="229"/>
      <c r="I480" s="229"/>
    </row>
    <row r="481" spans="1:15" ht="13.15" hidden="1" customHeight="1" outlineLevel="2">
      <c r="A481" s="232"/>
      <c r="B481" s="234"/>
      <c r="C481" s="233"/>
      <c r="D481" s="232"/>
      <c r="E481" s="231" t="s">
        <v>954</v>
      </c>
      <c r="F481" s="231"/>
      <c r="G481" s="230"/>
      <c r="H481" s="229"/>
      <c r="I481" s="229"/>
    </row>
    <row r="482" spans="1:15" ht="13.15" hidden="1" customHeight="1" outlineLevel="2">
      <c r="A482" s="232"/>
      <c r="B482" s="234"/>
      <c r="C482" s="233"/>
      <c r="D482" s="232"/>
      <c r="E482" s="231"/>
      <c r="F482" s="231" t="s">
        <v>496</v>
      </c>
      <c r="G482" s="230"/>
      <c r="H482" s="229">
        <v>2.6850000000000001</v>
      </c>
      <c r="I482" s="229"/>
    </row>
    <row r="483" spans="1:15" ht="13.15" hidden="1" customHeight="1" outlineLevel="2">
      <c r="A483" s="232"/>
      <c r="B483" s="234"/>
      <c r="C483" s="233"/>
      <c r="D483" s="232"/>
      <c r="E483" s="231"/>
      <c r="F483" s="231" t="s">
        <v>495</v>
      </c>
      <c r="G483" s="230"/>
      <c r="H483" s="229">
        <v>2.8499999999999996</v>
      </c>
      <c r="I483" s="229"/>
    </row>
    <row r="484" spans="1:15" ht="13.15" hidden="1" customHeight="1" outlineLevel="2">
      <c r="A484" s="232"/>
      <c r="B484" s="234"/>
      <c r="C484" s="233"/>
      <c r="D484" s="232"/>
      <c r="E484" s="231"/>
      <c r="F484" s="231" t="s">
        <v>494</v>
      </c>
      <c r="G484" s="230"/>
      <c r="H484" s="229">
        <v>3.7199999999999998</v>
      </c>
      <c r="I484" s="229"/>
    </row>
    <row r="485" spans="1:15" ht="13.15" hidden="1" customHeight="1" outlineLevel="2">
      <c r="A485" s="232"/>
      <c r="B485" s="234"/>
      <c r="C485" s="233"/>
      <c r="D485" s="232"/>
      <c r="E485" s="231" t="s">
        <v>325</v>
      </c>
      <c r="G485" s="230"/>
      <c r="H485" s="229"/>
      <c r="I485" s="229"/>
    </row>
    <row r="486" spans="1:15" ht="13.15" hidden="1" customHeight="1" outlineLevel="2">
      <c r="A486" s="232"/>
      <c r="B486" s="234"/>
      <c r="C486" s="233"/>
      <c r="D486" s="232"/>
      <c r="E486" s="231"/>
      <c r="F486" s="231" t="s">
        <v>875</v>
      </c>
      <c r="G486" s="230"/>
      <c r="H486" s="229">
        <v>2.415</v>
      </c>
      <c r="I486" s="229"/>
    </row>
    <row r="487" spans="1:15" ht="38.25" outlineLevel="1" collapsed="1">
      <c r="A487" s="277">
        <f>MAX(A469:A486)+1</f>
        <v>110</v>
      </c>
      <c r="B487" s="278" t="str">
        <f>CONCATENATE(MID(C487,1,5),MID(C487,7,4),MID(D487,1,1),MID(A487,1,3))</f>
        <v>612331121C110</v>
      </c>
      <c r="C487" s="278" t="s">
        <v>953</v>
      </c>
      <c r="D487" s="277" t="s">
        <v>301</v>
      </c>
      <c r="E487" s="279"/>
      <c r="F487" s="280" t="s">
        <v>952</v>
      </c>
      <c r="G487" s="281"/>
      <c r="H487" s="282">
        <v>29.4</v>
      </c>
      <c r="I487" s="282" t="s">
        <v>153</v>
      </c>
      <c r="J487" s="66">
        <v>0</v>
      </c>
      <c r="K487" s="66">
        <f>ROUND(H487*J487,1)</f>
        <v>0</v>
      </c>
      <c r="L487" s="283">
        <v>3.644E-2</v>
      </c>
      <c r="M487" s="284">
        <f>ROUND(H487*L487,5)</f>
        <v>1.07134</v>
      </c>
      <c r="N487" s="283">
        <v>0</v>
      </c>
      <c r="O487" s="284">
        <f>ROUND(H487*N487,5)</f>
        <v>0</v>
      </c>
    </row>
    <row r="488" spans="1:15" ht="13.15" hidden="1" customHeight="1" outlineLevel="2">
      <c r="A488" s="232"/>
      <c r="B488" s="234"/>
      <c r="C488" s="233"/>
      <c r="D488" s="232"/>
      <c r="E488" s="231"/>
      <c r="F488" s="231"/>
      <c r="G488" s="230"/>
      <c r="H488" s="229">
        <v>7.4999999999999997E-2</v>
      </c>
      <c r="I488" s="229"/>
    </row>
    <row r="489" spans="1:15" ht="13.15" hidden="1" customHeight="1" outlineLevel="2">
      <c r="A489" s="232"/>
      <c r="B489" s="234"/>
      <c r="C489" s="233"/>
      <c r="D489" s="232"/>
      <c r="E489" s="231" t="s">
        <v>331</v>
      </c>
      <c r="F489" s="231"/>
      <c r="G489" s="230"/>
      <c r="H489" s="229" t="s">
        <v>324</v>
      </c>
      <c r="I489" s="229"/>
    </row>
    <row r="490" spans="1:15" ht="13.15" hidden="1" customHeight="1" outlineLevel="2">
      <c r="A490" s="232"/>
      <c r="B490" s="234"/>
      <c r="C490" s="233"/>
      <c r="D490" s="232"/>
      <c r="E490" s="231"/>
      <c r="F490" s="231" t="s">
        <v>501</v>
      </c>
      <c r="G490" s="230"/>
      <c r="H490" s="229">
        <v>15.39</v>
      </c>
      <c r="I490" s="229"/>
    </row>
    <row r="491" spans="1:15" ht="13.15" hidden="1" customHeight="1" outlineLevel="2">
      <c r="A491" s="232"/>
      <c r="B491" s="234"/>
      <c r="C491" s="233"/>
      <c r="D491" s="232"/>
      <c r="E491" s="231"/>
      <c r="F491" s="231" t="s">
        <v>460</v>
      </c>
      <c r="G491" s="230"/>
      <c r="H491" s="229">
        <v>-2.4000000000000004</v>
      </c>
      <c r="I491" s="229"/>
    </row>
    <row r="492" spans="1:15" ht="13.15" hidden="1" customHeight="1" outlineLevel="2">
      <c r="A492" s="232"/>
      <c r="B492" s="234"/>
      <c r="C492" s="233"/>
      <c r="D492" s="232"/>
      <c r="E492" s="231" t="s">
        <v>378</v>
      </c>
      <c r="F492" s="231"/>
      <c r="G492" s="230"/>
      <c r="H492" s="229" t="s">
        <v>324</v>
      </c>
      <c r="I492" s="229"/>
    </row>
    <row r="493" spans="1:15" ht="13.15" hidden="1" customHeight="1" outlineLevel="2">
      <c r="A493" s="232"/>
      <c r="B493" s="234"/>
      <c r="C493" s="233"/>
      <c r="D493" s="232"/>
      <c r="E493" s="231"/>
      <c r="F493" s="231" t="s">
        <v>871</v>
      </c>
      <c r="G493" s="230"/>
      <c r="H493" s="229">
        <v>2.04</v>
      </c>
      <c r="I493" s="229"/>
    </row>
    <row r="494" spans="1:15" ht="13.15" hidden="1" customHeight="1" outlineLevel="2">
      <c r="A494" s="232"/>
      <c r="B494" s="234"/>
      <c r="C494" s="233"/>
      <c r="D494" s="232"/>
      <c r="E494" s="231" t="s">
        <v>376</v>
      </c>
      <c r="F494" s="231"/>
      <c r="G494" s="230"/>
      <c r="H494" s="229" t="s">
        <v>324</v>
      </c>
      <c r="I494" s="229"/>
    </row>
    <row r="495" spans="1:15" ht="13.15" hidden="1" customHeight="1" outlineLevel="2">
      <c r="A495" s="232"/>
      <c r="B495" s="234"/>
      <c r="C495" s="233"/>
      <c r="D495" s="232"/>
      <c r="E495" s="231"/>
      <c r="F495" s="231" t="s">
        <v>877</v>
      </c>
      <c r="G495" s="230"/>
      <c r="H495" s="229">
        <v>0.97500000000000009</v>
      </c>
      <c r="I495" s="229"/>
    </row>
    <row r="496" spans="1:15" ht="13.15" hidden="1" customHeight="1" outlineLevel="2">
      <c r="A496" s="232"/>
      <c r="B496" s="234"/>
      <c r="C496" s="233"/>
      <c r="D496" s="232"/>
      <c r="E496" s="231"/>
      <c r="F496" s="231" t="s">
        <v>876</v>
      </c>
      <c r="G496" s="230"/>
      <c r="H496" s="229">
        <v>1.6500000000000001</v>
      </c>
      <c r="I496" s="229"/>
    </row>
    <row r="497" spans="1:15" ht="13.15" hidden="1" customHeight="1" outlineLevel="2">
      <c r="A497" s="232"/>
      <c r="B497" s="234"/>
      <c r="C497" s="233"/>
      <c r="D497" s="232"/>
      <c r="E497" s="231"/>
      <c r="F497" s="231" t="s">
        <v>496</v>
      </c>
      <c r="G497" s="230"/>
      <c r="H497" s="229">
        <v>2.6850000000000001</v>
      </c>
      <c r="I497" s="229"/>
    </row>
    <row r="498" spans="1:15" ht="13.15" hidden="1" customHeight="1" outlineLevel="2">
      <c r="A498" s="232"/>
      <c r="B498" s="234"/>
      <c r="C498" s="233"/>
      <c r="D498" s="232"/>
      <c r="E498" s="231"/>
      <c r="F498" s="231" t="s">
        <v>495</v>
      </c>
      <c r="G498" s="230"/>
      <c r="H498" s="229">
        <v>2.8499999999999996</v>
      </c>
      <c r="I498" s="229"/>
    </row>
    <row r="499" spans="1:15" ht="13.15" hidden="1" customHeight="1" outlineLevel="2">
      <c r="A499" s="232"/>
      <c r="B499" s="234"/>
      <c r="C499" s="233"/>
      <c r="D499" s="232"/>
      <c r="E499" s="231"/>
      <c r="F499" s="231" t="s">
        <v>494</v>
      </c>
      <c r="G499" s="230"/>
      <c r="H499" s="229">
        <v>3.7199999999999998</v>
      </c>
      <c r="I499" s="229"/>
    </row>
    <row r="500" spans="1:15" ht="13.15" hidden="1" customHeight="1" outlineLevel="2">
      <c r="A500" s="232"/>
      <c r="B500" s="234"/>
      <c r="C500" s="233"/>
      <c r="D500" s="232"/>
      <c r="E500" s="231" t="s">
        <v>325</v>
      </c>
      <c r="G500" s="230"/>
      <c r="H500" s="229" t="s">
        <v>324</v>
      </c>
      <c r="I500" s="229"/>
    </row>
    <row r="501" spans="1:15" ht="13.15" hidden="1" customHeight="1" outlineLevel="2">
      <c r="A501" s="232"/>
      <c r="B501" s="234"/>
      <c r="C501" s="233"/>
      <c r="D501" s="232"/>
      <c r="E501" s="231"/>
      <c r="F501" s="231" t="s">
        <v>875</v>
      </c>
      <c r="G501" s="230"/>
      <c r="H501" s="229">
        <v>2.415</v>
      </c>
      <c r="I501" s="229"/>
    </row>
    <row r="502" spans="1:15" outlineLevel="1" collapsed="1">
      <c r="A502" s="277">
        <f>MAX(A487:A501)+1</f>
        <v>111</v>
      </c>
      <c r="B502" s="278" t="str">
        <f>CONCATENATE(MID(C502,1,5),MID(C502,7,4),MID(D502,1,1),MID(A502,1,3))</f>
        <v>612325123C111</v>
      </c>
      <c r="C502" s="278" t="s">
        <v>951</v>
      </c>
      <c r="D502" s="277" t="s">
        <v>301</v>
      </c>
      <c r="E502" s="279"/>
      <c r="F502" s="280" t="s">
        <v>950</v>
      </c>
      <c r="G502" s="281"/>
      <c r="H502" s="282">
        <v>8</v>
      </c>
      <c r="I502" s="282" t="s">
        <v>153</v>
      </c>
      <c r="J502" s="66">
        <v>0</v>
      </c>
      <c r="K502" s="66">
        <f>ROUND(H502*J502,1)</f>
        <v>0</v>
      </c>
      <c r="L502" s="283">
        <v>4.1529999999999997E-2</v>
      </c>
      <c r="M502" s="284">
        <f>ROUND(H502*L502,5)</f>
        <v>0.33223999999999998</v>
      </c>
      <c r="N502" s="283">
        <v>0</v>
      </c>
      <c r="O502" s="284">
        <f>ROUND(H502*N502,5)</f>
        <v>0</v>
      </c>
    </row>
    <row r="503" spans="1:15" ht="13.15" hidden="1" customHeight="1" outlineLevel="2">
      <c r="A503" s="232"/>
      <c r="B503" s="234"/>
      <c r="C503" s="233"/>
      <c r="D503" s="232"/>
      <c r="E503" s="231"/>
      <c r="F503" s="231"/>
      <c r="G503" s="230"/>
      <c r="H503" s="229">
        <v>0.20399999999999999</v>
      </c>
      <c r="I503" s="229"/>
    </row>
    <row r="504" spans="1:15" ht="13.15" hidden="1" customHeight="1" outlineLevel="2">
      <c r="A504" s="232"/>
      <c r="B504" s="234"/>
      <c r="C504" s="233"/>
      <c r="D504" s="232"/>
      <c r="E504" s="231"/>
      <c r="F504" s="231" t="s">
        <v>949</v>
      </c>
      <c r="G504" s="230"/>
      <c r="H504" s="229">
        <v>3.7800000000000002</v>
      </c>
      <c r="I504" s="229"/>
    </row>
    <row r="505" spans="1:15" ht="13.15" hidden="1" customHeight="1" outlineLevel="2">
      <c r="A505" s="232"/>
      <c r="B505" s="234"/>
      <c r="C505" s="233"/>
      <c r="D505" s="232"/>
      <c r="E505" s="231"/>
      <c r="F505" s="231" t="s">
        <v>948</v>
      </c>
      <c r="G505" s="230"/>
      <c r="H505" s="229">
        <v>-1.35</v>
      </c>
      <c r="I505" s="229"/>
    </row>
    <row r="506" spans="1:15" ht="13.15" hidden="1" customHeight="1" outlineLevel="2">
      <c r="A506" s="232"/>
      <c r="B506" s="234"/>
      <c r="C506" s="233"/>
      <c r="D506" s="232"/>
      <c r="E506" s="231"/>
      <c r="F506" s="231" t="s">
        <v>947</v>
      </c>
      <c r="G506" s="230"/>
      <c r="H506" s="229">
        <v>2.125</v>
      </c>
      <c r="I506" s="229"/>
    </row>
    <row r="507" spans="1:15" ht="13.15" hidden="1" customHeight="1" outlineLevel="2">
      <c r="A507" s="232"/>
      <c r="B507" s="234"/>
      <c r="C507" s="233"/>
      <c r="D507" s="232"/>
      <c r="E507" s="231"/>
      <c r="F507" s="231" t="s">
        <v>946</v>
      </c>
      <c r="G507" s="230"/>
      <c r="H507" s="229">
        <v>7.7720000000000002</v>
      </c>
      <c r="I507" s="229"/>
    </row>
    <row r="508" spans="1:15" ht="13.15" hidden="1" customHeight="1" outlineLevel="2">
      <c r="A508" s="232"/>
      <c r="B508" s="234"/>
      <c r="C508" s="233"/>
      <c r="D508" s="232"/>
      <c r="E508" s="231"/>
      <c r="F508" s="231" t="s">
        <v>945</v>
      </c>
      <c r="G508" s="230"/>
      <c r="H508" s="229">
        <v>-4.5309999999999997</v>
      </c>
      <c r="I508" s="229"/>
    </row>
    <row r="509" spans="1:15" ht="25.5" outlineLevel="1" collapsed="1">
      <c r="A509" s="277">
        <f>MAX(A495:A508)+1</f>
        <v>112</v>
      </c>
      <c r="B509" s="278" t="str">
        <f>CONCATENATE(MID(C509,1,5),MID(C509,7,4),MID(D509,1,1),MID(A509,1,3))</f>
        <v>611325121C112</v>
      </c>
      <c r="C509" s="278" t="s">
        <v>944</v>
      </c>
      <c r="D509" s="277" t="s">
        <v>301</v>
      </c>
      <c r="E509" s="279"/>
      <c r="F509" s="280" t="s">
        <v>943</v>
      </c>
      <c r="G509" s="281"/>
      <c r="H509" s="282">
        <v>0.9</v>
      </c>
      <c r="I509" s="282" t="s">
        <v>153</v>
      </c>
      <c r="J509" s="66">
        <v>0</v>
      </c>
      <c r="K509" s="66">
        <f>ROUND(H509*J509,1)</f>
        <v>0</v>
      </c>
      <c r="L509" s="283">
        <v>4.1529999999999997E-2</v>
      </c>
      <c r="M509" s="284">
        <f>ROUND(H509*L509,5)</f>
        <v>3.7379999999999997E-2</v>
      </c>
      <c r="N509" s="283">
        <v>0</v>
      </c>
      <c r="O509" s="284">
        <f>ROUND(H509*N509,5)</f>
        <v>0</v>
      </c>
    </row>
    <row r="510" spans="1:15" ht="13.15" hidden="1" customHeight="1" outlineLevel="2">
      <c r="A510" s="232"/>
      <c r="B510" s="234"/>
      <c r="C510" s="233"/>
      <c r="D510" s="232"/>
      <c r="E510" s="231"/>
      <c r="F510" s="231"/>
      <c r="G510" s="230"/>
      <c r="H510" s="229">
        <v>4.4999999999999998E-2</v>
      </c>
      <c r="I510" s="229"/>
    </row>
    <row r="511" spans="1:15" ht="13.15" hidden="1" customHeight="1" outlineLevel="2">
      <c r="A511" s="232"/>
      <c r="B511" s="234"/>
      <c r="C511" s="233"/>
      <c r="D511" s="232"/>
      <c r="E511" s="231"/>
      <c r="F511" s="231" t="s">
        <v>942</v>
      </c>
      <c r="G511" s="230"/>
      <c r="H511" s="229">
        <v>0.4395</v>
      </c>
      <c r="I511" s="229"/>
    </row>
    <row r="512" spans="1:15" ht="13.15" hidden="1" customHeight="1" outlineLevel="2">
      <c r="A512" s="232"/>
      <c r="B512" s="234"/>
      <c r="C512" s="233"/>
      <c r="D512" s="232"/>
      <c r="E512" s="231"/>
      <c r="F512" s="231" t="s">
        <v>941</v>
      </c>
      <c r="G512" s="230"/>
      <c r="H512" s="229">
        <v>0.19800000000000001</v>
      </c>
      <c r="I512" s="229"/>
    </row>
    <row r="513" spans="1:15" ht="13.15" hidden="1" customHeight="1" outlineLevel="2">
      <c r="A513" s="232"/>
      <c r="B513" s="234"/>
      <c r="C513" s="233"/>
      <c r="D513" s="232"/>
      <c r="E513" s="231"/>
      <c r="F513" s="231" t="s">
        <v>940</v>
      </c>
      <c r="G513" s="230"/>
      <c r="H513" s="229">
        <v>0.2175</v>
      </c>
      <c r="I513" s="229"/>
    </row>
    <row r="514" spans="1:15" ht="25.5" outlineLevel="1" collapsed="1">
      <c r="A514" s="277">
        <f>MAX(A465:A513)+1</f>
        <v>113</v>
      </c>
      <c r="B514" s="278" t="str">
        <f>CONCATENATE(MID(C514,1,5),MID(C514,7,4),MID(D514,1,1),MID(A514,1,3))</f>
        <v>611325122C113</v>
      </c>
      <c r="C514" s="278" t="s">
        <v>939</v>
      </c>
      <c r="D514" s="277" t="s">
        <v>301</v>
      </c>
      <c r="E514" s="279"/>
      <c r="F514" s="280" t="s">
        <v>938</v>
      </c>
      <c r="G514" s="281"/>
      <c r="H514" s="282">
        <v>2.1</v>
      </c>
      <c r="I514" s="282" t="s">
        <v>153</v>
      </c>
      <c r="J514" s="66">
        <v>0</v>
      </c>
      <c r="K514" s="66">
        <f>ROUND(H514*J514,1)</f>
        <v>0</v>
      </c>
      <c r="L514" s="283">
        <v>4.1529999999999997E-2</v>
      </c>
      <c r="M514" s="284">
        <f>ROUND(H514*L514,5)</f>
        <v>8.7209999999999996E-2</v>
      </c>
      <c r="N514" s="283">
        <v>0</v>
      </c>
      <c r="O514" s="284">
        <f>ROUND(H514*N514,5)</f>
        <v>0</v>
      </c>
    </row>
    <row r="515" spans="1:15" ht="13.15" hidden="1" customHeight="1" outlineLevel="2">
      <c r="A515" s="232"/>
      <c r="B515" s="234"/>
      <c r="C515" s="233"/>
      <c r="D515" s="232"/>
      <c r="E515" s="231"/>
      <c r="F515" s="231"/>
      <c r="G515" s="230"/>
      <c r="H515" s="229">
        <v>3.4000000000000002E-2</v>
      </c>
      <c r="I515" s="229"/>
    </row>
    <row r="516" spans="1:15" ht="13.15" hidden="1" customHeight="1" outlineLevel="2">
      <c r="A516" s="232"/>
      <c r="B516" s="234"/>
      <c r="C516" s="233"/>
      <c r="D516" s="232"/>
      <c r="E516" s="231"/>
      <c r="F516" s="231" t="s">
        <v>937</v>
      </c>
      <c r="G516" s="230"/>
      <c r="H516" s="229">
        <v>2.0663999999999998</v>
      </c>
      <c r="I516" s="229"/>
    </row>
    <row r="517" spans="1:15" ht="25.5" outlineLevel="1" collapsed="1">
      <c r="A517" s="277">
        <f>MAX(A511:A516)+1</f>
        <v>114</v>
      </c>
      <c r="B517" s="278" t="str">
        <f>CONCATENATE(MID(C517,1,5),MID(C517,7,4),MID(D517,1,1),MID(A517,1,3))</f>
        <v>612325121C114</v>
      </c>
      <c r="C517" s="278" t="s">
        <v>936</v>
      </c>
      <c r="D517" s="277" t="s">
        <v>301</v>
      </c>
      <c r="E517" s="279"/>
      <c r="F517" s="280" t="s">
        <v>935</v>
      </c>
      <c r="G517" s="281"/>
      <c r="H517" s="282">
        <v>2.2999999999999998</v>
      </c>
      <c r="I517" s="282" t="s">
        <v>153</v>
      </c>
      <c r="J517" s="66">
        <v>0</v>
      </c>
      <c r="K517" s="66">
        <f>ROUND(H517*J517,1)</f>
        <v>0</v>
      </c>
      <c r="L517" s="283">
        <v>4.1529999999999997E-2</v>
      </c>
      <c r="M517" s="284">
        <f>ROUND(H517*L517,5)</f>
        <v>9.5519999999999994E-2</v>
      </c>
      <c r="N517" s="283">
        <v>0</v>
      </c>
      <c r="O517" s="284">
        <f>ROUND(H517*N517,5)</f>
        <v>0</v>
      </c>
    </row>
    <row r="518" spans="1:15" ht="13.15" hidden="1" customHeight="1" outlineLevel="2">
      <c r="A518" s="232"/>
      <c r="B518" s="234"/>
      <c r="C518" s="233"/>
      <c r="D518" s="232"/>
      <c r="E518" s="231"/>
      <c r="F518" s="231"/>
      <c r="G518" s="230"/>
      <c r="H518" s="229">
        <v>3.5000000000000003E-2</v>
      </c>
      <c r="I518" s="229"/>
    </row>
    <row r="519" spans="1:15" ht="13.15" hidden="1" customHeight="1" outlineLevel="2">
      <c r="A519" s="232"/>
      <c r="B519" s="234"/>
      <c r="C519" s="233"/>
      <c r="D519" s="232"/>
      <c r="E519" s="231"/>
      <c r="F519" s="231" t="s">
        <v>934</v>
      </c>
      <c r="G519" s="230"/>
      <c r="H519" s="229">
        <v>0.41700000000000004</v>
      </c>
      <c r="I519" s="229"/>
    </row>
    <row r="520" spans="1:15" ht="13.15" hidden="1" customHeight="1" outlineLevel="2">
      <c r="A520" s="232"/>
      <c r="B520" s="234"/>
      <c r="C520" s="233"/>
      <c r="D520" s="232"/>
      <c r="E520" s="231"/>
      <c r="F520" s="231" t="s">
        <v>933</v>
      </c>
      <c r="G520" s="230"/>
      <c r="H520" s="229">
        <v>1.8479999999999999</v>
      </c>
      <c r="I520" s="229"/>
    </row>
    <row r="521" spans="1:15" ht="25.5" outlineLevel="1" collapsed="1">
      <c r="A521" s="277">
        <f>MAX(A515:A520)+1</f>
        <v>115</v>
      </c>
      <c r="B521" s="278" t="str">
        <f>CONCATENATE(MID(C521,1,5),MID(C521,7,4),MID(D521,1,1),MID(A521,1,3))</f>
        <v>612325122C115</v>
      </c>
      <c r="C521" s="278" t="s">
        <v>932</v>
      </c>
      <c r="D521" s="277" t="s">
        <v>301</v>
      </c>
      <c r="E521" s="279"/>
      <c r="F521" s="280" t="s">
        <v>931</v>
      </c>
      <c r="G521" s="281"/>
      <c r="H521" s="282">
        <v>2</v>
      </c>
      <c r="I521" s="282" t="s">
        <v>153</v>
      </c>
      <c r="J521" s="66">
        <v>0</v>
      </c>
      <c r="K521" s="66">
        <f>ROUND(H521*J521,1)</f>
        <v>0</v>
      </c>
      <c r="L521" s="283">
        <v>4.1529999999999997E-2</v>
      </c>
      <c r="M521" s="284">
        <f>ROUND(H521*L521,5)</f>
        <v>8.3059999999999995E-2</v>
      </c>
      <c r="N521" s="283">
        <v>0</v>
      </c>
      <c r="O521" s="284">
        <f>ROUND(H521*N521,5)</f>
        <v>0</v>
      </c>
    </row>
    <row r="522" spans="1:15" ht="13.15" hidden="1" customHeight="1" outlineLevel="2">
      <c r="A522" s="232"/>
      <c r="B522" s="234"/>
      <c r="C522" s="233"/>
      <c r="D522" s="232"/>
      <c r="E522" s="231"/>
      <c r="F522" s="231"/>
      <c r="G522" s="230"/>
      <c r="H522" s="229">
        <v>7.0000000000000007E-2</v>
      </c>
      <c r="I522" s="229"/>
    </row>
    <row r="523" spans="1:15" ht="13.15" hidden="1" customHeight="1" outlineLevel="2">
      <c r="A523" s="232"/>
      <c r="B523" s="234"/>
      <c r="C523" s="233"/>
      <c r="D523" s="232"/>
      <c r="E523" s="231"/>
      <c r="F523" s="231" t="s">
        <v>930</v>
      </c>
      <c r="G523" s="230"/>
      <c r="H523" s="229">
        <v>1.9296</v>
      </c>
      <c r="I523" s="229"/>
    </row>
    <row r="524" spans="1:15" ht="13.15" hidden="1" customHeight="1" outlineLevel="2">
      <c r="A524" s="232"/>
      <c r="B524" s="234"/>
      <c r="C524" s="233"/>
      <c r="D524" s="232"/>
      <c r="E524" s="231" t="s">
        <v>929</v>
      </c>
      <c r="F524" s="231"/>
      <c r="G524" s="230"/>
      <c r="H524" s="229"/>
      <c r="I524" s="229"/>
    </row>
    <row r="525" spans="1:15" ht="38.25" outlineLevel="1" collapsed="1">
      <c r="A525" s="277">
        <f>MAX(A519:A524)+1</f>
        <v>116</v>
      </c>
      <c r="B525" s="278" t="str">
        <f>CONCATENATE(MID(C525,1,5),MID(C525,7,4),MID(D525,1,1),MID(A525,1,3))</f>
        <v>612321141C116</v>
      </c>
      <c r="C525" s="278" t="s">
        <v>928</v>
      </c>
      <c r="D525" s="277" t="s">
        <v>301</v>
      </c>
      <c r="E525" s="279"/>
      <c r="F525" s="280" t="s">
        <v>880</v>
      </c>
      <c r="G525" s="281"/>
      <c r="H525" s="282">
        <v>23.7</v>
      </c>
      <c r="I525" s="282" t="s">
        <v>153</v>
      </c>
      <c r="J525" s="66">
        <v>0</v>
      </c>
      <c r="K525" s="66">
        <f>ROUND(H525*J525,1)</f>
        <v>0</v>
      </c>
      <c r="L525" s="283">
        <v>3.9120000000000002E-2</v>
      </c>
      <c r="M525" s="284">
        <f>ROUND(H525*L525,5)</f>
        <v>0.92713999999999996</v>
      </c>
      <c r="N525" s="283">
        <v>0</v>
      </c>
      <c r="O525" s="284">
        <f>ROUND(H525*N525,5)</f>
        <v>0</v>
      </c>
    </row>
    <row r="526" spans="1:15" ht="13.15" hidden="1" customHeight="1" outlineLevel="2">
      <c r="A526" s="232"/>
      <c r="B526" s="234"/>
      <c r="C526" s="233"/>
      <c r="D526" s="232"/>
      <c r="E526" s="231"/>
      <c r="F526" s="231"/>
      <c r="G526" s="230"/>
      <c r="H526" s="229">
        <v>6.2E-2</v>
      </c>
      <c r="I526" s="229"/>
    </row>
    <row r="527" spans="1:15" ht="13.15" hidden="1" customHeight="1" outlineLevel="2">
      <c r="A527" s="232"/>
      <c r="B527" s="234"/>
      <c r="C527" s="233"/>
      <c r="D527" s="232"/>
      <c r="E527" s="231"/>
      <c r="F527" s="229" t="s">
        <v>879</v>
      </c>
      <c r="G527" s="230"/>
      <c r="H527" s="229">
        <v>-26.3</v>
      </c>
      <c r="I527" s="229" t="s">
        <v>153</v>
      </c>
    </row>
    <row r="528" spans="1:15" ht="13.15" hidden="1" customHeight="1" outlineLevel="2">
      <c r="A528" s="232"/>
      <c r="B528" s="234"/>
      <c r="C528" s="233"/>
      <c r="D528" s="232"/>
      <c r="E528" s="231"/>
      <c r="F528" s="231" t="s">
        <v>927</v>
      </c>
      <c r="G528" s="230"/>
      <c r="H528" s="229">
        <v>41.54</v>
      </c>
      <c r="I528" s="229"/>
    </row>
    <row r="529" spans="1:15" ht="13.15" hidden="1" customHeight="1" outlineLevel="2">
      <c r="A529" s="232"/>
      <c r="B529" s="234"/>
      <c r="C529" s="233"/>
      <c r="D529" s="232"/>
      <c r="E529" s="231"/>
      <c r="F529" s="231" t="s">
        <v>926</v>
      </c>
      <c r="G529" s="230"/>
      <c r="H529" s="229">
        <v>42.477999999999994</v>
      </c>
      <c r="I529" s="229"/>
    </row>
    <row r="530" spans="1:15" ht="13.15" hidden="1" customHeight="1" outlineLevel="2">
      <c r="A530" s="232"/>
      <c r="B530" s="234"/>
      <c r="C530" s="233"/>
      <c r="D530" s="232"/>
      <c r="E530" s="231"/>
      <c r="F530" s="231" t="s">
        <v>925</v>
      </c>
      <c r="G530" s="230"/>
      <c r="H530" s="229">
        <v>-23.52</v>
      </c>
      <c r="I530" s="229"/>
    </row>
    <row r="531" spans="1:15" ht="13.15" hidden="1" customHeight="1" outlineLevel="2">
      <c r="A531" s="232"/>
      <c r="B531" s="234"/>
      <c r="C531" s="233"/>
      <c r="D531" s="232"/>
      <c r="E531" s="231"/>
      <c r="F531" s="231" t="s">
        <v>924</v>
      </c>
      <c r="G531" s="230"/>
      <c r="H531" s="229">
        <v>9.7600000000000016</v>
      </c>
      <c r="I531" s="229"/>
    </row>
    <row r="532" spans="1:15" ht="13.15" hidden="1" customHeight="1" outlineLevel="2">
      <c r="A532" s="232"/>
      <c r="B532" s="234"/>
      <c r="C532" s="233"/>
      <c r="D532" s="232"/>
      <c r="E532" s="231"/>
      <c r="F532" s="231" t="s">
        <v>923</v>
      </c>
      <c r="G532" s="230"/>
      <c r="H532" s="229">
        <v>-9.31</v>
      </c>
      <c r="I532" s="229"/>
    </row>
    <row r="533" spans="1:15" ht="13.15" hidden="1" customHeight="1" outlineLevel="2">
      <c r="A533" s="232"/>
      <c r="B533" s="234"/>
      <c r="C533" s="233"/>
      <c r="D533" s="232"/>
      <c r="E533" s="231"/>
      <c r="F533" s="231" t="s">
        <v>922</v>
      </c>
      <c r="G533" s="230"/>
      <c r="H533" s="229">
        <v>2.7200000000000006</v>
      </c>
      <c r="I533" s="229"/>
    </row>
    <row r="534" spans="1:15" ht="13.15" hidden="1" customHeight="1" outlineLevel="2">
      <c r="A534" s="232"/>
      <c r="B534" s="234"/>
      <c r="C534" s="233"/>
      <c r="D534" s="232"/>
      <c r="E534" s="231"/>
      <c r="F534" s="231" t="s">
        <v>921</v>
      </c>
      <c r="G534" s="230"/>
      <c r="H534" s="229">
        <v>-12.005000000000003</v>
      </c>
      <c r="I534" s="229"/>
    </row>
    <row r="535" spans="1:15" ht="13.15" hidden="1" customHeight="1" outlineLevel="2">
      <c r="A535" s="232"/>
      <c r="B535" s="234"/>
      <c r="C535" s="233"/>
      <c r="D535" s="232"/>
      <c r="E535" s="231"/>
      <c r="F535" s="231" t="s">
        <v>920</v>
      </c>
      <c r="G535" s="230"/>
      <c r="H535" s="229">
        <v>2.9400000000000004</v>
      </c>
      <c r="I535" s="229"/>
    </row>
    <row r="536" spans="1:15" ht="13.15" hidden="1" customHeight="1" outlineLevel="2">
      <c r="A536" s="232"/>
      <c r="B536" s="234"/>
      <c r="C536" s="233"/>
      <c r="D536" s="232"/>
      <c r="E536" s="231" t="s">
        <v>919</v>
      </c>
      <c r="F536" s="231"/>
      <c r="G536" s="230"/>
      <c r="H536" s="229"/>
      <c r="I536" s="229"/>
    </row>
    <row r="537" spans="1:15" ht="13.15" hidden="1" customHeight="1" outlineLevel="2">
      <c r="A537" s="232"/>
      <c r="B537" s="234"/>
      <c r="C537" s="233"/>
      <c r="D537" s="232"/>
      <c r="E537" s="231"/>
      <c r="F537" s="231" t="s">
        <v>918</v>
      </c>
      <c r="G537" s="230"/>
      <c r="H537" s="229">
        <v>-0.97500000000000009</v>
      </c>
      <c r="I537" s="229"/>
    </row>
    <row r="538" spans="1:15" ht="13.15" hidden="1" customHeight="1" outlineLevel="2">
      <c r="A538" s="232"/>
      <c r="B538" s="234"/>
      <c r="C538" s="233"/>
      <c r="D538" s="232"/>
      <c r="E538" s="231"/>
      <c r="F538" s="231" t="s">
        <v>917</v>
      </c>
      <c r="G538" s="230"/>
      <c r="H538" s="229">
        <v>-1.6500000000000001</v>
      </c>
      <c r="I538" s="229"/>
    </row>
    <row r="539" spans="1:15" ht="13.15" hidden="1" customHeight="1" outlineLevel="2">
      <c r="A539" s="232"/>
      <c r="B539" s="234"/>
      <c r="C539" s="233"/>
      <c r="D539" s="232"/>
      <c r="E539" s="231"/>
      <c r="F539" s="231" t="s">
        <v>916</v>
      </c>
      <c r="G539" s="230"/>
      <c r="H539" s="229">
        <v>-2.04</v>
      </c>
      <c r="I539" s="229"/>
    </row>
    <row r="540" spans="1:15" ht="25.5" outlineLevel="1" collapsed="1">
      <c r="A540" s="277">
        <f>MAX(A525:A539)+1</f>
        <v>117</v>
      </c>
      <c r="B540" s="278" t="str">
        <f>CONCATENATE(MID(C540,1,5),MID(C540,7,4),MID(D540,1,1),MID(A540,1,3))</f>
        <v>613321141C117</v>
      </c>
      <c r="C540" s="278" t="s">
        <v>915</v>
      </c>
      <c r="D540" s="277" t="s">
        <v>301</v>
      </c>
      <c r="E540" s="279"/>
      <c r="F540" s="280" t="s">
        <v>879</v>
      </c>
      <c r="G540" s="281"/>
      <c r="H540" s="282">
        <v>26.3</v>
      </c>
      <c r="I540" s="282" t="s">
        <v>153</v>
      </c>
      <c r="J540" s="66">
        <v>0</v>
      </c>
      <c r="K540" s="66">
        <f>ROUND(H540*J540,1)</f>
        <v>0</v>
      </c>
      <c r="L540" s="283">
        <v>3.9120000000000002E-2</v>
      </c>
      <c r="M540" s="284">
        <f>ROUND(H540*L540,5)</f>
        <v>1.0288600000000001</v>
      </c>
      <c r="N540" s="283">
        <v>0</v>
      </c>
      <c r="O540" s="284">
        <f>ROUND(H540*N540,5)</f>
        <v>0</v>
      </c>
    </row>
    <row r="541" spans="1:15" ht="13.15" hidden="1" customHeight="1" outlineLevel="2">
      <c r="A541" s="232"/>
      <c r="B541" s="234"/>
      <c r="C541" s="233"/>
      <c r="D541" s="232"/>
      <c r="E541" s="231"/>
      <c r="F541" s="231"/>
      <c r="G541" s="230"/>
      <c r="H541" s="229">
        <v>8.5000000000000006E-2</v>
      </c>
      <c r="I541" s="229"/>
    </row>
    <row r="542" spans="1:15" ht="13.15" hidden="1" customHeight="1" outlineLevel="2">
      <c r="A542" s="232"/>
      <c r="B542" s="234"/>
      <c r="C542" s="233"/>
      <c r="D542" s="232"/>
      <c r="E542" s="231"/>
      <c r="F542" s="231" t="s">
        <v>914</v>
      </c>
      <c r="G542" s="230"/>
      <c r="H542" s="229">
        <v>5.6349999999999998</v>
      </c>
      <c r="I542" s="229"/>
    </row>
    <row r="543" spans="1:15" ht="13.15" hidden="1" customHeight="1" outlineLevel="2">
      <c r="A543" s="232"/>
      <c r="B543" s="234"/>
      <c r="C543" s="233"/>
      <c r="D543" s="232"/>
      <c r="E543" s="231"/>
      <c r="F543" s="231" t="s">
        <v>912</v>
      </c>
      <c r="G543" s="230"/>
      <c r="H543" s="229">
        <v>7.3500000000000005</v>
      </c>
      <c r="I543" s="229"/>
    </row>
    <row r="544" spans="1:15" ht="13.15" hidden="1" customHeight="1" outlineLevel="2">
      <c r="A544" s="232"/>
      <c r="B544" s="234"/>
      <c r="C544" s="233"/>
      <c r="D544" s="232"/>
      <c r="E544" s="231"/>
      <c r="F544" s="231" t="s">
        <v>913</v>
      </c>
      <c r="G544" s="230"/>
      <c r="H544" s="229">
        <v>5.8800000000000017</v>
      </c>
      <c r="I544" s="229"/>
    </row>
    <row r="545" spans="1:15" ht="13.15" hidden="1" customHeight="1" outlineLevel="2">
      <c r="A545" s="232"/>
      <c r="B545" s="234"/>
      <c r="C545" s="233"/>
      <c r="D545" s="232"/>
      <c r="E545" s="231"/>
      <c r="F545" s="231" t="s">
        <v>912</v>
      </c>
      <c r="G545" s="230"/>
      <c r="H545" s="229">
        <v>7.3500000000000005</v>
      </c>
      <c r="I545" s="229"/>
    </row>
    <row r="546" spans="1:15" outlineLevel="1" collapsed="1">
      <c r="A546" s="277">
        <f>MAX(A537:A545)+1</f>
        <v>118</v>
      </c>
      <c r="B546" s="278" t="str">
        <f>CONCATENATE(MID(C546,1,5),MID(C546,7,4),MID(D546,1,1),MID(A546,1,3))</f>
        <v>622143005C118</v>
      </c>
      <c r="C546" s="278" t="s">
        <v>911</v>
      </c>
      <c r="D546" s="277" t="s">
        <v>301</v>
      </c>
      <c r="E546" s="279"/>
      <c r="F546" s="280" t="s">
        <v>910</v>
      </c>
      <c r="G546" s="281"/>
      <c r="H546" s="282">
        <v>70</v>
      </c>
      <c r="I546" s="282" t="s">
        <v>235</v>
      </c>
      <c r="J546" s="66">
        <v>0</v>
      </c>
      <c r="K546" s="66">
        <f>ROUND(H546*J546,1)</f>
        <v>0</v>
      </c>
      <c r="L546" s="283">
        <v>5.0000000000000002E-5</v>
      </c>
      <c r="M546" s="284">
        <f>ROUND(H546*L546,5)</f>
        <v>3.5000000000000001E-3</v>
      </c>
      <c r="N546" s="283">
        <v>0</v>
      </c>
      <c r="O546" s="284">
        <f>ROUND(H546*N546,5)</f>
        <v>0</v>
      </c>
    </row>
    <row r="547" spans="1:15" ht="13.15" hidden="1" customHeight="1" outlineLevel="2">
      <c r="A547" s="232"/>
      <c r="B547" s="234"/>
      <c r="C547" s="233"/>
      <c r="D547" s="232"/>
      <c r="E547" s="231"/>
      <c r="F547" s="231"/>
      <c r="G547" s="230"/>
      <c r="H547" s="229">
        <v>0.25</v>
      </c>
      <c r="I547" s="229"/>
    </row>
    <row r="548" spans="1:15" ht="13.15" hidden="1" customHeight="1" outlineLevel="2">
      <c r="A548" s="232"/>
      <c r="B548" s="234"/>
      <c r="C548" s="233"/>
      <c r="D548" s="232"/>
      <c r="E548" s="231"/>
      <c r="F548" s="231" t="s">
        <v>909</v>
      </c>
      <c r="G548" s="230"/>
      <c r="H548" s="231">
        <v>4.8499999999999996</v>
      </c>
      <c r="I548" s="229"/>
    </row>
    <row r="549" spans="1:15" ht="13.15" hidden="1" customHeight="1" outlineLevel="2">
      <c r="A549" s="232"/>
      <c r="B549" s="234"/>
      <c r="C549" s="233"/>
      <c r="D549" s="232"/>
      <c r="E549" s="231"/>
      <c r="F549" s="231" t="s">
        <v>908</v>
      </c>
      <c r="G549" s="230"/>
      <c r="H549" s="231">
        <v>36.6</v>
      </c>
      <c r="I549" s="229"/>
    </row>
    <row r="550" spans="1:15" ht="13.15" hidden="1" customHeight="1" outlineLevel="2">
      <c r="A550" s="232"/>
      <c r="B550" s="234"/>
      <c r="C550" s="233"/>
      <c r="D550" s="232"/>
      <c r="E550" s="231"/>
      <c r="F550" s="231" t="s">
        <v>907</v>
      </c>
      <c r="G550" s="230"/>
      <c r="H550" s="231">
        <v>13.600000000000001</v>
      </c>
      <c r="I550" s="229"/>
    </row>
    <row r="551" spans="1:15" ht="13.15" hidden="1" customHeight="1" outlineLevel="2">
      <c r="A551" s="232"/>
      <c r="B551" s="234"/>
      <c r="C551" s="233"/>
      <c r="D551" s="232"/>
      <c r="E551" s="231"/>
      <c r="F551" s="231" t="s">
        <v>906</v>
      </c>
      <c r="G551" s="230"/>
      <c r="H551" s="231">
        <v>14.700000000000001</v>
      </c>
      <c r="I551" s="229"/>
    </row>
    <row r="552" spans="1:15" ht="25.5" outlineLevel="1" collapsed="1">
      <c r="A552" s="277">
        <f>MAX(A544:A551)+1</f>
        <v>119</v>
      </c>
      <c r="B552" s="278" t="str">
        <f>CONCATENATE(MID(C552,1,5),MID(C552,7,4),MID(D552,1,1),MID(A552,1,3))</f>
        <v>615142002C119</v>
      </c>
      <c r="C552" s="278" t="s">
        <v>905</v>
      </c>
      <c r="D552" s="277" t="s">
        <v>301</v>
      </c>
      <c r="E552" s="279"/>
      <c r="F552" s="280" t="s">
        <v>904</v>
      </c>
      <c r="G552" s="281"/>
      <c r="H552" s="282">
        <v>50.1</v>
      </c>
      <c r="I552" s="282" t="s">
        <v>235</v>
      </c>
      <c r="J552" s="66">
        <v>0</v>
      </c>
      <c r="K552" s="66">
        <f>ROUND(H552*J552,1)</f>
        <v>0</v>
      </c>
      <c r="L552" s="283">
        <v>4.2000000000000002E-4</v>
      </c>
      <c r="M552" s="284">
        <f>ROUND(H552*L552,5)</f>
        <v>2.104E-2</v>
      </c>
      <c r="N552" s="283">
        <v>0</v>
      </c>
      <c r="O552" s="284">
        <f>ROUND(H552*N552,5)</f>
        <v>0</v>
      </c>
    </row>
    <row r="553" spans="1:15" ht="13.15" hidden="1" customHeight="1" outlineLevel="2">
      <c r="A553" s="232"/>
      <c r="B553" s="234"/>
      <c r="C553" s="233"/>
      <c r="D553" s="232"/>
      <c r="E553" s="231"/>
      <c r="F553" s="231"/>
      <c r="G553" s="230"/>
      <c r="H553" s="229">
        <v>0.04</v>
      </c>
      <c r="I553" s="229"/>
    </row>
    <row r="554" spans="1:15" ht="13.15" hidden="1" customHeight="1" outlineLevel="2">
      <c r="A554" s="232"/>
      <c r="B554" s="234"/>
      <c r="C554" s="233"/>
      <c r="D554" s="232"/>
      <c r="E554" s="231" t="s">
        <v>903</v>
      </c>
      <c r="F554" s="231"/>
      <c r="G554" s="230"/>
      <c r="H554" s="229"/>
      <c r="I554" s="229"/>
    </row>
    <row r="555" spans="1:15" ht="13.15" hidden="1" customHeight="1" outlineLevel="2">
      <c r="A555" s="232"/>
      <c r="B555" s="234"/>
      <c r="C555" s="233"/>
      <c r="D555" s="232"/>
      <c r="E555" s="231"/>
      <c r="F555" s="231" t="s">
        <v>902</v>
      </c>
      <c r="G555" s="230"/>
      <c r="H555" s="229">
        <v>4.88</v>
      </c>
      <c r="I555" s="229"/>
    </row>
    <row r="556" spans="1:15" ht="13.15" hidden="1" customHeight="1" outlineLevel="2">
      <c r="A556" s="232"/>
      <c r="B556" s="234"/>
      <c r="C556" s="233"/>
      <c r="D556" s="232"/>
      <c r="E556" s="231"/>
      <c r="F556" s="231" t="s">
        <v>901</v>
      </c>
      <c r="G556" s="230"/>
      <c r="H556" s="229">
        <v>5.98</v>
      </c>
      <c r="I556" s="229"/>
    </row>
    <row r="557" spans="1:15" ht="13.15" hidden="1" customHeight="1" outlineLevel="2">
      <c r="A557" s="232"/>
      <c r="B557" s="234"/>
      <c r="C557" s="233"/>
      <c r="D557" s="232"/>
      <c r="E557" s="231" t="s">
        <v>674</v>
      </c>
      <c r="F557" s="231"/>
      <c r="G557" s="230"/>
      <c r="H557" s="229"/>
      <c r="I557" s="229"/>
    </row>
    <row r="558" spans="1:15" ht="13.15" hidden="1" customHeight="1" outlineLevel="2">
      <c r="A558" s="232"/>
      <c r="B558" s="234"/>
      <c r="C558" s="233"/>
      <c r="D558" s="232"/>
      <c r="E558" s="231"/>
      <c r="F558" s="231" t="s">
        <v>682</v>
      </c>
      <c r="G558" s="230"/>
      <c r="H558" s="229">
        <v>39.200000000000003</v>
      </c>
      <c r="I558" s="229"/>
    </row>
    <row r="559" spans="1:15" ht="25.5" outlineLevel="1" collapsed="1">
      <c r="A559" s="277">
        <f>MAX(A540:A558)+1</f>
        <v>120</v>
      </c>
      <c r="B559" s="278" t="str">
        <f>CONCATENATE(MID(C559,1,5),MID(C559,7,4),MID(D559,1,1),MID(A559,1,3))</f>
        <v>612311131C120</v>
      </c>
      <c r="C559" s="278" t="s">
        <v>896</v>
      </c>
      <c r="D559" s="277" t="s">
        <v>301</v>
      </c>
      <c r="E559" s="279"/>
      <c r="F559" s="280" t="s">
        <v>891</v>
      </c>
      <c r="G559" s="281"/>
      <c r="H559" s="282">
        <v>100.4</v>
      </c>
      <c r="I559" s="282" t="s">
        <v>153</v>
      </c>
      <c r="J559" s="66">
        <v>0</v>
      </c>
      <c r="K559" s="66">
        <f>ROUND(H559*J559,1)</f>
        <v>0</v>
      </c>
      <c r="L559" s="283">
        <v>3.2599999999999999E-3</v>
      </c>
      <c r="M559" s="284">
        <f>ROUND(H559*L559,5)</f>
        <v>0.32729999999999998</v>
      </c>
      <c r="N559" s="283">
        <v>0</v>
      </c>
      <c r="O559" s="284">
        <f>ROUND(H559*N559,5)</f>
        <v>0</v>
      </c>
    </row>
    <row r="560" spans="1:15" ht="13.15" hidden="1" customHeight="1" outlineLevel="2">
      <c r="A560" s="232"/>
      <c r="B560" s="234"/>
      <c r="C560" s="233"/>
      <c r="D560" s="232"/>
      <c r="E560" s="231"/>
      <c r="F560" s="231"/>
      <c r="G560" s="230"/>
      <c r="H560" s="229"/>
      <c r="I560" s="229"/>
    </row>
    <row r="561" spans="1:9" ht="13.15" hidden="1" customHeight="1" outlineLevel="2">
      <c r="A561" s="232"/>
      <c r="B561" s="234"/>
      <c r="C561" s="233"/>
      <c r="D561" s="232"/>
      <c r="E561" s="231"/>
      <c r="F561" s="229" t="s">
        <v>898</v>
      </c>
      <c r="G561" s="230"/>
      <c r="H561" s="229">
        <v>392</v>
      </c>
      <c r="I561" s="229" t="s">
        <v>153</v>
      </c>
    </row>
    <row r="562" spans="1:9" ht="13.15" hidden="1" customHeight="1" outlineLevel="2">
      <c r="A562" s="232"/>
      <c r="B562" s="234"/>
      <c r="C562" s="233"/>
      <c r="D562" s="232"/>
      <c r="E562" s="231"/>
      <c r="F562" s="229" t="s">
        <v>874</v>
      </c>
      <c r="G562" s="230"/>
      <c r="H562" s="229">
        <v>-253</v>
      </c>
      <c r="I562" s="229" t="s">
        <v>153</v>
      </c>
    </row>
    <row r="563" spans="1:9" ht="13.15" hidden="1" customHeight="1" outlineLevel="2">
      <c r="A563" s="232"/>
      <c r="B563" s="234"/>
      <c r="C563" s="233"/>
      <c r="D563" s="232"/>
      <c r="E563" s="231" t="s">
        <v>900</v>
      </c>
      <c r="F563" s="229"/>
      <c r="G563" s="230"/>
      <c r="H563" s="229"/>
      <c r="I563" s="229"/>
    </row>
    <row r="564" spans="1:9" ht="13.15" hidden="1" customHeight="1" outlineLevel="2">
      <c r="A564" s="232"/>
      <c r="B564" s="234"/>
      <c r="C564" s="233"/>
      <c r="D564" s="232"/>
      <c r="E564" s="231"/>
      <c r="F564" s="229" t="s">
        <v>401</v>
      </c>
      <c r="G564" s="230"/>
      <c r="H564" s="229">
        <v>-68</v>
      </c>
      <c r="I564" s="229" t="s">
        <v>153</v>
      </c>
    </row>
    <row r="565" spans="1:9" ht="13.15" hidden="1" customHeight="1" outlineLevel="2">
      <c r="A565" s="232"/>
      <c r="B565" s="234"/>
      <c r="C565" s="233"/>
      <c r="D565" s="232"/>
      <c r="E565" s="231" t="s">
        <v>899</v>
      </c>
      <c r="F565" s="229"/>
      <c r="G565" s="230"/>
      <c r="H565" s="229"/>
      <c r="I565" s="229"/>
    </row>
    <row r="566" spans="1:9" ht="13.15" hidden="1" customHeight="1" outlineLevel="2">
      <c r="A566" s="232"/>
      <c r="B566" s="234"/>
      <c r="C566" s="233"/>
      <c r="D566" s="232"/>
      <c r="E566" s="231"/>
      <c r="F566" s="229" t="s">
        <v>878</v>
      </c>
      <c r="G566" s="230"/>
      <c r="H566" s="229">
        <v>29.4</v>
      </c>
      <c r="I566" s="229" t="s">
        <v>153</v>
      </c>
    </row>
    <row r="567" spans="1:9" ht="3.75" hidden="1" customHeight="1" outlineLevel="2">
      <c r="A567" s="232"/>
      <c r="B567" s="234"/>
      <c r="C567" s="233"/>
      <c r="D567" s="232"/>
      <c r="E567" s="231"/>
      <c r="F567" s="231"/>
      <c r="G567" s="230"/>
      <c r="H567" s="295"/>
      <c r="I567" s="229"/>
    </row>
    <row r="568" spans="1:9" ht="13.15" hidden="1" customHeight="1" outlineLevel="2">
      <c r="A568" s="232"/>
      <c r="B568" s="234"/>
      <c r="C568" s="233"/>
      <c r="D568" s="232"/>
      <c r="E568" s="231"/>
      <c r="F568" s="295" t="s">
        <v>898</v>
      </c>
      <c r="G568" s="296"/>
      <c r="H568" s="295">
        <v>392</v>
      </c>
      <c r="I568" s="295" t="s">
        <v>153</v>
      </c>
    </row>
    <row r="569" spans="1:9" ht="13.15" hidden="1" customHeight="1" outlineLevel="2">
      <c r="A569" s="232"/>
      <c r="B569" s="234"/>
      <c r="C569" s="233"/>
      <c r="D569" s="232"/>
      <c r="E569" s="231"/>
      <c r="F569" s="231"/>
      <c r="G569" s="230"/>
      <c r="H569" s="229">
        <v>0.88</v>
      </c>
      <c r="I569" s="229"/>
    </row>
    <row r="570" spans="1:9" ht="13.15" hidden="1" customHeight="1" outlineLevel="2">
      <c r="A570" s="232"/>
      <c r="B570" s="234"/>
      <c r="C570" s="233"/>
      <c r="D570" s="232"/>
      <c r="E570" s="231" t="s">
        <v>337</v>
      </c>
      <c r="F570" s="231"/>
      <c r="G570" s="230"/>
      <c r="H570" s="229" t="s">
        <v>324</v>
      </c>
      <c r="I570" s="229"/>
    </row>
    <row r="571" spans="1:9" ht="13.15" hidden="1" customHeight="1" outlineLevel="2">
      <c r="A571" s="232"/>
      <c r="B571" s="234"/>
      <c r="C571" s="233"/>
      <c r="D571" s="232"/>
      <c r="E571" s="231"/>
      <c r="F571" s="231" t="s">
        <v>398</v>
      </c>
      <c r="G571" s="230"/>
      <c r="H571" s="229">
        <v>19.832000000000001</v>
      </c>
      <c r="I571" s="229"/>
    </row>
    <row r="572" spans="1:9" ht="13.15" hidden="1" customHeight="1" outlineLevel="2">
      <c r="A572" s="232"/>
      <c r="B572" s="234"/>
      <c r="C572" s="233"/>
      <c r="D572" s="232"/>
      <c r="E572" s="231"/>
      <c r="F572" s="231" t="s">
        <v>352</v>
      </c>
      <c r="G572" s="230"/>
      <c r="H572" s="229">
        <v>-3.1520000000000001</v>
      </c>
      <c r="I572" s="229"/>
    </row>
    <row r="573" spans="1:9" ht="13.15" hidden="1" customHeight="1" outlineLevel="2">
      <c r="A573" s="232"/>
      <c r="B573" s="234"/>
      <c r="C573" s="233"/>
      <c r="D573" s="232"/>
      <c r="E573" s="231"/>
      <c r="F573" s="231" t="s">
        <v>317</v>
      </c>
      <c r="G573" s="230"/>
      <c r="H573" s="229">
        <v>-1.379</v>
      </c>
      <c r="I573" s="229"/>
    </row>
    <row r="574" spans="1:9" ht="13.15" hidden="1" customHeight="1" outlineLevel="2">
      <c r="A574" s="232"/>
      <c r="B574" s="234"/>
      <c r="C574" s="233"/>
      <c r="D574" s="232"/>
      <c r="E574" s="231"/>
      <c r="F574" s="231" t="s">
        <v>393</v>
      </c>
      <c r="G574" s="230"/>
      <c r="H574" s="229">
        <v>-2.94</v>
      </c>
      <c r="I574" s="229"/>
    </row>
    <row r="575" spans="1:9" ht="13.15" hidden="1" customHeight="1" outlineLevel="2">
      <c r="A575" s="232"/>
      <c r="B575" s="234"/>
      <c r="C575" s="233"/>
      <c r="D575" s="232"/>
      <c r="E575" s="231"/>
      <c r="F575" s="231" t="s">
        <v>397</v>
      </c>
      <c r="G575" s="230"/>
      <c r="H575" s="229">
        <v>-1.764</v>
      </c>
      <c r="I575" s="229"/>
    </row>
    <row r="576" spans="1:9" ht="13.15" hidden="1" customHeight="1" outlineLevel="2">
      <c r="A576" s="232"/>
      <c r="B576" s="234"/>
      <c r="C576" s="233"/>
      <c r="D576" s="232"/>
      <c r="E576" s="231"/>
      <c r="F576" s="231" t="s">
        <v>396</v>
      </c>
      <c r="G576" s="230"/>
      <c r="H576" s="229">
        <v>0.82799999999999996</v>
      </c>
      <c r="I576" s="229"/>
    </row>
    <row r="577" spans="1:9" ht="13.15" hidden="1" customHeight="1" outlineLevel="2">
      <c r="A577" s="232"/>
      <c r="B577" s="234"/>
      <c r="C577" s="233"/>
      <c r="D577" s="232"/>
      <c r="E577" s="231"/>
      <c r="F577" s="231" t="s">
        <v>395</v>
      </c>
      <c r="G577" s="230"/>
      <c r="H577" s="229">
        <v>0.29099999999999998</v>
      </c>
      <c r="I577" s="229"/>
    </row>
    <row r="578" spans="1:9" ht="13.15" hidden="1" customHeight="1" outlineLevel="2">
      <c r="A578" s="232"/>
      <c r="B578" s="234"/>
      <c r="C578" s="233"/>
      <c r="D578" s="232"/>
      <c r="E578" s="231"/>
      <c r="F578" s="231" t="s">
        <v>394</v>
      </c>
      <c r="G578" s="230"/>
      <c r="H578" s="229">
        <v>25.46</v>
      </c>
      <c r="I578" s="229"/>
    </row>
    <row r="579" spans="1:9" ht="13.15" hidden="1" customHeight="1" outlineLevel="2">
      <c r="A579" s="232"/>
      <c r="B579" s="234"/>
      <c r="C579" s="233"/>
      <c r="D579" s="232"/>
      <c r="E579" s="231"/>
      <c r="F579" s="231" t="s">
        <v>393</v>
      </c>
      <c r="G579" s="230"/>
      <c r="H579" s="229">
        <v>-2.94</v>
      </c>
      <c r="I579" s="229"/>
    </row>
    <row r="580" spans="1:9" ht="13.15" hidden="1" customHeight="1" outlineLevel="2">
      <c r="A580" s="232"/>
      <c r="B580" s="234"/>
      <c r="C580" s="233"/>
      <c r="D580" s="232"/>
      <c r="E580" s="231"/>
      <c r="F580" s="231" t="s">
        <v>392</v>
      </c>
      <c r="G580" s="230"/>
      <c r="H580" s="229">
        <v>2.4400000000000004</v>
      </c>
      <c r="I580" s="229"/>
    </row>
    <row r="581" spans="1:9" ht="13.15" hidden="1" customHeight="1" outlineLevel="2">
      <c r="A581" s="232"/>
      <c r="B581" s="234"/>
      <c r="C581" s="233"/>
      <c r="D581" s="232"/>
      <c r="E581" s="231"/>
      <c r="F581" s="231" t="s">
        <v>342</v>
      </c>
      <c r="G581" s="230"/>
      <c r="H581" s="229">
        <v>-1.5760000000000001</v>
      </c>
      <c r="I581" s="229"/>
    </row>
    <row r="582" spans="1:9" ht="13.15" hidden="1" customHeight="1" outlineLevel="2">
      <c r="A582" s="232"/>
      <c r="B582" s="234"/>
      <c r="C582" s="233"/>
      <c r="D582" s="232"/>
      <c r="E582" s="231"/>
      <c r="F582" s="231" t="s">
        <v>391</v>
      </c>
      <c r="G582" s="230"/>
      <c r="H582" s="229">
        <v>1</v>
      </c>
      <c r="I582" s="229"/>
    </row>
    <row r="583" spans="1:9" ht="13.15" hidden="1" customHeight="1" outlineLevel="2">
      <c r="A583" s="232"/>
      <c r="B583" s="234"/>
      <c r="C583" s="233"/>
      <c r="D583" s="232"/>
      <c r="E583" s="231"/>
      <c r="F583" s="231" t="s">
        <v>366</v>
      </c>
      <c r="G583" s="230"/>
      <c r="H583" s="229">
        <v>-1.97</v>
      </c>
      <c r="I583" s="229"/>
    </row>
    <row r="584" spans="1:9" ht="13.15" hidden="1" customHeight="1" outlineLevel="2">
      <c r="A584" s="232"/>
      <c r="B584" s="234"/>
      <c r="C584" s="233"/>
      <c r="D584" s="232"/>
      <c r="E584" s="231" t="s">
        <v>334</v>
      </c>
      <c r="F584" s="231"/>
      <c r="G584" s="230"/>
      <c r="H584" s="229" t="s">
        <v>324</v>
      </c>
      <c r="I584" s="229"/>
    </row>
    <row r="585" spans="1:9" ht="13.15" hidden="1" customHeight="1" outlineLevel="2">
      <c r="A585" s="232"/>
      <c r="B585" s="234"/>
      <c r="C585" s="233"/>
      <c r="D585" s="232"/>
      <c r="E585" s="231"/>
      <c r="F585" s="231" t="s">
        <v>390</v>
      </c>
      <c r="G585" s="230"/>
      <c r="H585" s="229">
        <v>46.015599999999999</v>
      </c>
      <c r="I585" s="229"/>
    </row>
    <row r="586" spans="1:9" ht="13.15" hidden="1" customHeight="1" outlineLevel="2">
      <c r="A586" s="232"/>
      <c r="B586" s="234"/>
      <c r="C586" s="233"/>
      <c r="D586" s="232"/>
      <c r="E586" s="231"/>
      <c r="F586" s="231" t="s">
        <v>389</v>
      </c>
      <c r="G586" s="230"/>
      <c r="H586" s="229">
        <v>1.5209999999999992</v>
      </c>
      <c r="I586" s="229"/>
    </row>
    <row r="587" spans="1:9" ht="13.15" hidden="1" customHeight="1" outlineLevel="2">
      <c r="A587" s="232"/>
      <c r="B587" s="234"/>
      <c r="C587" s="233"/>
      <c r="D587" s="232"/>
      <c r="E587" s="231"/>
      <c r="F587" s="231" t="s">
        <v>388</v>
      </c>
      <c r="G587" s="230"/>
      <c r="H587" s="229">
        <v>0.71999999999999953</v>
      </c>
      <c r="I587" s="229"/>
    </row>
    <row r="588" spans="1:9" ht="13.15" hidden="1" customHeight="1" outlineLevel="2">
      <c r="A588" s="232"/>
      <c r="B588" s="234"/>
      <c r="C588" s="233"/>
      <c r="D588" s="232"/>
      <c r="E588" s="231"/>
      <c r="F588" s="231" t="s">
        <v>387</v>
      </c>
      <c r="G588" s="230"/>
      <c r="H588" s="229">
        <v>-2.8875000000000002</v>
      </c>
      <c r="I588" s="229"/>
    </row>
    <row r="589" spans="1:9" ht="13.15" hidden="1" customHeight="1" outlineLevel="2">
      <c r="A589" s="232"/>
      <c r="B589" s="234"/>
      <c r="C589" s="233"/>
      <c r="D589" s="232"/>
      <c r="E589" s="231"/>
      <c r="F589" s="231" t="s">
        <v>352</v>
      </c>
      <c r="G589" s="230"/>
      <c r="H589" s="229">
        <v>-3.1520000000000001</v>
      </c>
      <c r="I589" s="229"/>
    </row>
    <row r="590" spans="1:9" ht="13.15" hidden="1" customHeight="1" outlineLevel="2">
      <c r="A590" s="232"/>
      <c r="B590" s="234"/>
      <c r="C590" s="233"/>
      <c r="D590" s="232"/>
      <c r="E590" s="231"/>
      <c r="F590" s="231" t="s">
        <v>365</v>
      </c>
      <c r="G590" s="230"/>
      <c r="H590" s="229">
        <v>-2.2654999999999998</v>
      </c>
      <c r="I590" s="229"/>
    </row>
    <row r="591" spans="1:9" ht="13.15" hidden="1" customHeight="1" outlineLevel="2">
      <c r="A591" s="232"/>
      <c r="B591" s="234"/>
      <c r="C591" s="233"/>
      <c r="D591" s="232"/>
      <c r="E591" s="231"/>
      <c r="F591" s="231" t="s">
        <v>384</v>
      </c>
      <c r="G591" s="230"/>
      <c r="H591" s="229">
        <v>-5.9535000000000009</v>
      </c>
      <c r="I591" s="229"/>
    </row>
    <row r="592" spans="1:9" ht="13.15" hidden="1" customHeight="1" outlineLevel="2">
      <c r="A592" s="232"/>
      <c r="B592" s="234"/>
      <c r="C592" s="233"/>
      <c r="D592" s="232"/>
      <c r="E592" s="231"/>
      <c r="F592" s="231" t="s">
        <v>386</v>
      </c>
      <c r="G592" s="230"/>
      <c r="H592" s="229">
        <v>25.942399999999999</v>
      </c>
      <c r="I592" s="229"/>
    </row>
    <row r="593" spans="1:9" ht="13.15" hidden="1" customHeight="1" outlineLevel="2">
      <c r="A593" s="232"/>
      <c r="B593" s="234"/>
      <c r="C593" s="233"/>
      <c r="D593" s="232"/>
      <c r="E593" s="231"/>
      <c r="F593" s="231" t="s">
        <v>385</v>
      </c>
      <c r="G593" s="230"/>
      <c r="H593" s="229">
        <v>-6.5124000000000004</v>
      </c>
      <c r="I593" s="229"/>
    </row>
    <row r="594" spans="1:9" ht="13.15" hidden="1" customHeight="1" outlineLevel="2">
      <c r="A594" s="232"/>
      <c r="B594" s="234"/>
      <c r="C594" s="233"/>
      <c r="D594" s="232"/>
      <c r="E594" s="231"/>
      <c r="F594" s="231" t="s">
        <v>384</v>
      </c>
      <c r="G594" s="230"/>
      <c r="H594" s="229">
        <v>-5.9535000000000009</v>
      </c>
      <c r="I594" s="229"/>
    </row>
    <row r="595" spans="1:9" ht="13.15" hidden="1" customHeight="1" outlineLevel="2">
      <c r="A595" s="232"/>
      <c r="B595" s="234"/>
      <c r="C595" s="233"/>
      <c r="D595" s="232"/>
      <c r="E595" s="231"/>
      <c r="F595" s="231" t="s">
        <v>383</v>
      </c>
      <c r="G595" s="230"/>
      <c r="H595" s="229">
        <v>2.9320000000000004</v>
      </c>
      <c r="I595" s="229"/>
    </row>
    <row r="596" spans="1:9" ht="13.15" hidden="1" customHeight="1" outlineLevel="2">
      <c r="A596" s="232"/>
      <c r="B596" s="234"/>
      <c r="C596" s="233"/>
      <c r="D596" s="232"/>
      <c r="E596" s="231"/>
      <c r="F596" s="231" t="s">
        <v>342</v>
      </c>
      <c r="G596" s="230"/>
      <c r="H596" s="229">
        <v>-1.5760000000000001</v>
      </c>
      <c r="I596" s="229"/>
    </row>
    <row r="597" spans="1:9" ht="13.15" hidden="1" customHeight="1" outlineLevel="2">
      <c r="A597" s="232"/>
      <c r="B597" s="234"/>
      <c r="C597" s="233"/>
      <c r="D597" s="232"/>
      <c r="E597" s="231"/>
      <c r="F597" s="231" t="s">
        <v>382</v>
      </c>
      <c r="G597" s="230"/>
      <c r="H597" s="229">
        <v>1.35</v>
      </c>
      <c r="I597" s="229"/>
    </row>
    <row r="598" spans="1:9" ht="13.15" hidden="1" customHeight="1" outlineLevel="2">
      <c r="A598" s="232"/>
      <c r="B598" s="234"/>
      <c r="C598" s="233"/>
      <c r="D598" s="232"/>
      <c r="E598" s="231" t="s">
        <v>331</v>
      </c>
      <c r="F598" s="231"/>
      <c r="G598" s="230"/>
      <c r="H598" s="229" t="s">
        <v>324</v>
      </c>
      <c r="I598" s="229"/>
    </row>
    <row r="599" spans="1:9" ht="13.15" hidden="1" customHeight="1" outlineLevel="2">
      <c r="A599" s="232"/>
      <c r="B599" s="234"/>
      <c r="C599" s="233"/>
      <c r="D599" s="232"/>
      <c r="E599" s="231"/>
      <c r="F599" s="231" t="s">
        <v>381</v>
      </c>
      <c r="G599" s="230"/>
      <c r="H599" s="229">
        <v>30.5748</v>
      </c>
      <c r="I599" s="229"/>
    </row>
    <row r="600" spans="1:9" ht="13.15" hidden="1" customHeight="1" outlineLevel="2">
      <c r="A600" s="232"/>
      <c r="B600" s="234"/>
      <c r="C600" s="233"/>
      <c r="D600" s="232"/>
      <c r="E600" s="231"/>
      <c r="F600" s="231" t="s">
        <v>352</v>
      </c>
      <c r="G600" s="230"/>
      <c r="H600" s="229">
        <v>-3.1520000000000001</v>
      </c>
      <c r="I600" s="229"/>
    </row>
    <row r="601" spans="1:9" ht="13.15" hidden="1" customHeight="1" outlineLevel="2">
      <c r="A601" s="232"/>
      <c r="B601" s="234"/>
      <c r="C601" s="233"/>
      <c r="D601" s="232"/>
      <c r="E601" s="231"/>
      <c r="F601" s="231" t="s">
        <v>380</v>
      </c>
      <c r="G601" s="230"/>
      <c r="H601" s="229">
        <v>-1.2749999999999999</v>
      </c>
      <c r="I601" s="229"/>
    </row>
    <row r="602" spans="1:9" ht="13.15" hidden="1" customHeight="1" outlineLevel="2">
      <c r="A602" s="232"/>
      <c r="B602" s="234"/>
      <c r="C602" s="233"/>
      <c r="D602" s="232"/>
      <c r="E602" s="231"/>
      <c r="F602" s="231" t="s">
        <v>379</v>
      </c>
      <c r="G602" s="230"/>
      <c r="H602" s="229">
        <v>1.175</v>
      </c>
      <c r="I602" s="229"/>
    </row>
    <row r="603" spans="1:9" ht="13.15" hidden="1" customHeight="1" outlineLevel="2">
      <c r="A603" s="232"/>
      <c r="B603" s="234"/>
      <c r="C603" s="233"/>
      <c r="D603" s="232"/>
      <c r="E603" s="231" t="s">
        <v>378</v>
      </c>
      <c r="F603" s="231"/>
      <c r="G603" s="230"/>
      <c r="H603" s="229" t="s">
        <v>324</v>
      </c>
      <c r="I603" s="229"/>
    </row>
    <row r="604" spans="1:9" ht="13.15" hidden="1" customHeight="1" outlineLevel="2">
      <c r="A604" s="232"/>
      <c r="B604" s="234"/>
      <c r="C604" s="233"/>
      <c r="D604" s="232"/>
      <c r="E604" s="231"/>
      <c r="F604" s="231" t="s">
        <v>377</v>
      </c>
      <c r="G604" s="230"/>
      <c r="H604" s="229">
        <v>17.152000000000001</v>
      </c>
      <c r="I604" s="229"/>
    </row>
    <row r="605" spans="1:9" ht="13.15" hidden="1" customHeight="1" outlineLevel="2">
      <c r="A605" s="232"/>
      <c r="B605" s="234"/>
      <c r="C605" s="233"/>
      <c r="D605" s="232"/>
      <c r="E605" s="231"/>
      <c r="F605" s="231" t="s">
        <v>342</v>
      </c>
      <c r="G605" s="230"/>
      <c r="H605" s="229">
        <v>-1.5760000000000001</v>
      </c>
      <c r="I605" s="229"/>
    </row>
    <row r="606" spans="1:9" ht="13.15" hidden="1" customHeight="1" outlineLevel="2">
      <c r="A606" s="232"/>
      <c r="B606" s="234"/>
      <c r="C606" s="233"/>
      <c r="D606" s="232"/>
      <c r="E606" s="231" t="s">
        <v>376</v>
      </c>
      <c r="F606" s="231"/>
      <c r="G606" s="230"/>
      <c r="H606" s="229" t="s">
        <v>324</v>
      </c>
      <c r="I606" s="229"/>
    </row>
    <row r="607" spans="1:9" ht="13.15" hidden="1" customHeight="1" outlineLevel="2">
      <c r="A607" s="232"/>
      <c r="B607" s="234"/>
      <c r="C607" s="233"/>
      <c r="D607" s="232"/>
      <c r="E607" s="231"/>
      <c r="F607" s="231" t="s">
        <v>375</v>
      </c>
      <c r="G607" s="230"/>
      <c r="H607" s="229">
        <v>100.76800000000001</v>
      </c>
      <c r="I607" s="229"/>
    </row>
    <row r="608" spans="1:9" ht="13.15" hidden="1" customHeight="1" outlineLevel="2">
      <c r="A608" s="232"/>
      <c r="B608" s="234"/>
      <c r="C608" s="233"/>
      <c r="D608" s="232"/>
      <c r="E608" s="231"/>
      <c r="F608" s="231" t="s">
        <v>374</v>
      </c>
      <c r="G608" s="230"/>
      <c r="H608" s="229">
        <v>121.88640000000002</v>
      </c>
      <c r="I608" s="229"/>
    </row>
    <row r="609" spans="1:9" ht="13.15" hidden="1" customHeight="1" outlineLevel="2">
      <c r="A609" s="232"/>
      <c r="B609" s="234"/>
      <c r="C609" s="233"/>
      <c r="D609" s="232"/>
      <c r="E609" s="231"/>
      <c r="F609" s="231" t="s">
        <v>373</v>
      </c>
      <c r="G609" s="230"/>
      <c r="H609" s="229">
        <v>-17.64</v>
      </c>
      <c r="I609" s="229"/>
    </row>
    <row r="610" spans="1:9" ht="13.15" hidden="1" customHeight="1" outlineLevel="2">
      <c r="A610" s="232"/>
      <c r="B610" s="234"/>
      <c r="C610" s="233"/>
      <c r="D610" s="232"/>
      <c r="E610" s="231"/>
      <c r="F610" s="231" t="s">
        <v>372</v>
      </c>
      <c r="G610" s="230"/>
      <c r="H610" s="229">
        <v>7.3200000000000012</v>
      </c>
      <c r="I610" s="229"/>
    </row>
    <row r="611" spans="1:9" ht="13.15" hidden="1" customHeight="1" outlineLevel="2">
      <c r="A611" s="232"/>
      <c r="B611" s="234"/>
      <c r="C611" s="233"/>
      <c r="D611" s="232"/>
      <c r="E611" s="231"/>
      <c r="F611" s="231" t="s">
        <v>371</v>
      </c>
      <c r="G611" s="230"/>
      <c r="H611" s="229">
        <v>-9.31</v>
      </c>
      <c r="I611" s="229"/>
    </row>
    <row r="612" spans="1:9" ht="13.15" hidden="1" customHeight="1" outlineLevel="2">
      <c r="A612" s="232"/>
      <c r="B612" s="234"/>
      <c r="C612" s="233"/>
      <c r="D612" s="232"/>
      <c r="E612" s="231"/>
      <c r="F612" s="231" t="s">
        <v>370</v>
      </c>
      <c r="G612" s="230"/>
      <c r="H612" s="229">
        <v>2.7200000000000006</v>
      </c>
      <c r="I612" s="229"/>
    </row>
    <row r="613" spans="1:9" ht="13.15" hidden="1" customHeight="1" outlineLevel="2">
      <c r="A613" s="232"/>
      <c r="B613" s="234"/>
      <c r="C613" s="233"/>
      <c r="D613" s="232"/>
      <c r="E613" s="231"/>
      <c r="F613" s="231" t="s">
        <v>369</v>
      </c>
      <c r="G613" s="230"/>
      <c r="H613" s="229">
        <v>-12.005000000000003</v>
      </c>
      <c r="I613" s="229"/>
    </row>
    <row r="614" spans="1:9" ht="13.15" hidden="1" customHeight="1" outlineLevel="2">
      <c r="A614" s="232"/>
      <c r="B614" s="234"/>
      <c r="C614" s="233"/>
      <c r="D614" s="232"/>
      <c r="E614" s="231"/>
      <c r="F614" s="231" t="s">
        <v>367</v>
      </c>
      <c r="G614" s="230"/>
      <c r="H614" s="229">
        <v>2.9400000000000004</v>
      </c>
      <c r="I614" s="229"/>
    </row>
    <row r="615" spans="1:9" ht="13.15" hidden="1" customHeight="1" outlineLevel="2">
      <c r="A615" s="232"/>
      <c r="B615" s="234"/>
      <c r="C615" s="233"/>
      <c r="D615" s="232"/>
      <c r="E615" s="231"/>
      <c r="F615" s="231" t="s">
        <v>366</v>
      </c>
      <c r="G615" s="230"/>
      <c r="H615" s="229">
        <v>-1.97</v>
      </c>
      <c r="I615" s="229"/>
    </row>
    <row r="616" spans="1:9" ht="13.15" hidden="1" customHeight="1" outlineLevel="2">
      <c r="A616" s="232"/>
      <c r="B616" s="234"/>
      <c r="C616" s="233"/>
      <c r="D616" s="232"/>
      <c r="E616" s="231"/>
      <c r="F616" s="231" t="s">
        <v>365</v>
      </c>
      <c r="G616" s="230"/>
      <c r="H616" s="229">
        <v>-2.2654999999999998</v>
      </c>
      <c r="I616" s="229"/>
    </row>
    <row r="617" spans="1:9" ht="13.15" hidden="1" customHeight="1" outlineLevel="2">
      <c r="A617" s="232"/>
      <c r="B617" s="234"/>
      <c r="C617" s="233"/>
      <c r="D617" s="232"/>
      <c r="E617" s="231"/>
      <c r="F617" s="231" t="s">
        <v>364</v>
      </c>
      <c r="G617" s="230"/>
      <c r="H617" s="229">
        <v>-8.82</v>
      </c>
      <c r="I617" s="229"/>
    </row>
    <row r="618" spans="1:9" ht="13.15" hidden="1" customHeight="1" outlineLevel="2">
      <c r="A618" s="232"/>
      <c r="B618" s="234"/>
      <c r="C618" s="233"/>
      <c r="D618" s="232"/>
      <c r="E618" s="231"/>
      <c r="F618" s="231" t="s">
        <v>363</v>
      </c>
      <c r="G618" s="230"/>
      <c r="H618" s="229">
        <v>2.964</v>
      </c>
      <c r="I618" s="229"/>
    </row>
    <row r="619" spans="1:9" ht="13.15" hidden="1" customHeight="1" outlineLevel="2">
      <c r="A619" s="232"/>
      <c r="B619" s="234"/>
      <c r="C619" s="233"/>
      <c r="D619" s="232"/>
      <c r="E619" s="231"/>
      <c r="F619" s="231" t="s">
        <v>362</v>
      </c>
      <c r="G619" s="230"/>
      <c r="H619" s="229">
        <v>0.873</v>
      </c>
      <c r="I619" s="229"/>
    </row>
    <row r="620" spans="1:9" ht="13.15" hidden="1" customHeight="1" outlineLevel="2">
      <c r="A620" s="232"/>
      <c r="B620" s="234"/>
      <c r="C620" s="233"/>
      <c r="D620" s="232"/>
      <c r="E620" s="231"/>
      <c r="F620" s="231" t="s">
        <v>361</v>
      </c>
      <c r="G620" s="230"/>
      <c r="H620" s="229">
        <v>-3.0367999999999999</v>
      </c>
      <c r="I620" s="229"/>
    </row>
    <row r="621" spans="1:9" ht="13.15" hidden="1" customHeight="1" outlineLevel="2">
      <c r="A621" s="232"/>
      <c r="B621" s="234"/>
      <c r="C621" s="233"/>
      <c r="D621" s="232"/>
      <c r="E621" s="231"/>
      <c r="F621" s="231" t="s">
        <v>360</v>
      </c>
      <c r="G621" s="230"/>
      <c r="H621" s="229">
        <v>1</v>
      </c>
      <c r="I621" s="229"/>
    </row>
    <row r="622" spans="1:9" ht="13.15" hidden="1" customHeight="1" outlineLevel="2">
      <c r="A622" s="232"/>
      <c r="B622" s="234"/>
      <c r="C622" s="233"/>
      <c r="D622" s="232"/>
      <c r="E622" s="231"/>
      <c r="F622" s="231" t="s">
        <v>359</v>
      </c>
      <c r="G622" s="230"/>
      <c r="H622" s="229">
        <v>0.28799999999999998</v>
      </c>
      <c r="I622" s="229"/>
    </row>
    <row r="623" spans="1:9" ht="13.15" hidden="1" customHeight="1" outlineLevel="2">
      <c r="A623" s="232"/>
      <c r="B623" s="234"/>
      <c r="C623" s="233"/>
      <c r="D623" s="232"/>
      <c r="E623" s="231"/>
      <c r="F623" s="231" t="s">
        <v>358</v>
      </c>
      <c r="G623" s="230"/>
      <c r="H623" s="229">
        <v>-9.1980000000000004</v>
      </c>
      <c r="I623" s="229"/>
    </row>
    <row r="624" spans="1:9" ht="13.15" hidden="1" customHeight="1" outlineLevel="2">
      <c r="A624" s="232"/>
      <c r="B624" s="234"/>
      <c r="C624" s="233"/>
      <c r="D624" s="232"/>
      <c r="E624" s="231"/>
      <c r="F624" s="231" t="s">
        <v>357</v>
      </c>
      <c r="G624" s="230"/>
      <c r="H624" s="229">
        <v>3.012</v>
      </c>
      <c r="I624" s="229"/>
    </row>
    <row r="625" spans="1:9" ht="13.15" hidden="1" customHeight="1" outlineLevel="2">
      <c r="A625" s="232"/>
      <c r="B625" s="234"/>
      <c r="C625" s="233"/>
      <c r="D625" s="232"/>
      <c r="E625" s="231"/>
      <c r="F625" s="231" t="s">
        <v>356</v>
      </c>
      <c r="G625" s="230"/>
      <c r="H625" s="229">
        <v>0.8819999999999999</v>
      </c>
      <c r="I625" s="229"/>
    </row>
    <row r="626" spans="1:9" ht="13.15" hidden="1" customHeight="1" outlineLevel="2">
      <c r="A626" s="232"/>
      <c r="B626" s="234"/>
      <c r="C626" s="233"/>
      <c r="D626" s="232"/>
      <c r="E626" s="231"/>
      <c r="F626" s="231" t="s">
        <v>341</v>
      </c>
      <c r="G626" s="230"/>
      <c r="H626" s="229">
        <v>-0.5</v>
      </c>
      <c r="I626" s="229"/>
    </row>
    <row r="627" spans="1:9" ht="13.15" hidden="1" customHeight="1" outlineLevel="2">
      <c r="A627" s="232"/>
      <c r="B627" s="234"/>
      <c r="C627" s="233"/>
      <c r="D627" s="232"/>
      <c r="E627" s="231" t="s">
        <v>355</v>
      </c>
      <c r="G627" s="230"/>
      <c r="H627" s="229" t="s">
        <v>324</v>
      </c>
      <c r="I627" s="229"/>
    </row>
    <row r="628" spans="1:9" ht="13.15" hidden="1" customHeight="1" outlineLevel="2">
      <c r="A628" s="232"/>
      <c r="B628" s="234"/>
      <c r="C628" s="233"/>
      <c r="D628" s="232"/>
      <c r="E628" s="231"/>
      <c r="F628" s="231" t="s">
        <v>354</v>
      </c>
      <c r="G628" s="230"/>
      <c r="H628" s="229">
        <v>13.936000000000002</v>
      </c>
      <c r="I628" s="229"/>
    </row>
    <row r="629" spans="1:9" ht="13.15" hidden="1" customHeight="1" outlineLevel="2">
      <c r="A629" s="232"/>
      <c r="B629" s="234"/>
      <c r="C629" s="233"/>
      <c r="D629" s="232"/>
      <c r="E629" s="231"/>
      <c r="F629" s="231" t="s">
        <v>317</v>
      </c>
      <c r="G629" s="230"/>
      <c r="H629" s="229">
        <v>-1.379</v>
      </c>
      <c r="I629" s="229"/>
    </row>
    <row r="630" spans="1:9" ht="13.15" hidden="1" customHeight="1" outlineLevel="2">
      <c r="A630" s="232"/>
      <c r="B630" s="234"/>
      <c r="C630" s="233"/>
      <c r="D630" s="232"/>
      <c r="E630" s="231" t="s">
        <v>329</v>
      </c>
      <c r="G630" s="230"/>
      <c r="H630" s="229" t="s">
        <v>324</v>
      </c>
      <c r="I630" s="229"/>
    </row>
    <row r="631" spans="1:9" ht="13.15" hidden="1" customHeight="1" outlineLevel="2">
      <c r="A631" s="232"/>
      <c r="B631" s="234"/>
      <c r="C631" s="233"/>
      <c r="D631" s="232"/>
      <c r="E631" s="231"/>
      <c r="F631" s="231" t="s">
        <v>353</v>
      </c>
      <c r="G631" s="230"/>
      <c r="H631" s="229">
        <v>19.081600000000002</v>
      </c>
      <c r="I631" s="229"/>
    </row>
    <row r="632" spans="1:9" ht="13.15" hidden="1" customHeight="1" outlineLevel="2">
      <c r="A632" s="232"/>
      <c r="B632" s="234"/>
      <c r="C632" s="233"/>
      <c r="D632" s="232"/>
      <c r="E632" s="231"/>
      <c r="F632" s="231" t="s">
        <v>352</v>
      </c>
      <c r="G632" s="230"/>
      <c r="H632" s="229">
        <v>-3.1520000000000001</v>
      </c>
      <c r="I632" s="229"/>
    </row>
    <row r="633" spans="1:9" ht="13.15" hidden="1" customHeight="1" outlineLevel="2">
      <c r="A633" s="232"/>
      <c r="B633" s="234"/>
      <c r="C633" s="233"/>
      <c r="D633" s="232"/>
      <c r="E633" s="231"/>
      <c r="F633" s="231" t="s">
        <v>317</v>
      </c>
      <c r="G633" s="230"/>
      <c r="H633" s="229">
        <v>-1.379</v>
      </c>
      <c r="I633" s="229"/>
    </row>
    <row r="634" spans="1:9" ht="13.15" hidden="1" customHeight="1" outlineLevel="2">
      <c r="A634" s="232"/>
      <c r="B634" s="234"/>
      <c r="C634" s="233"/>
      <c r="D634" s="232"/>
      <c r="E634" s="231" t="s">
        <v>327</v>
      </c>
      <c r="G634" s="230"/>
      <c r="H634" s="229" t="s">
        <v>324</v>
      </c>
      <c r="I634" s="229"/>
    </row>
    <row r="635" spans="1:9" ht="13.15" hidden="1" customHeight="1" outlineLevel="2">
      <c r="A635" s="232"/>
      <c r="B635" s="234"/>
      <c r="C635" s="233"/>
      <c r="D635" s="232"/>
      <c r="E635" s="231"/>
      <c r="F635" s="231" t="s">
        <v>351</v>
      </c>
      <c r="G635" s="230"/>
      <c r="H635" s="229">
        <v>13.185600000000001</v>
      </c>
      <c r="I635" s="229"/>
    </row>
    <row r="636" spans="1:9" ht="13.15" hidden="1" customHeight="1" outlineLevel="2">
      <c r="A636" s="232"/>
      <c r="B636" s="234"/>
      <c r="C636" s="233"/>
      <c r="D636" s="232"/>
      <c r="E636" s="231"/>
      <c r="F636" s="231" t="s">
        <v>317</v>
      </c>
      <c r="G636" s="230"/>
      <c r="H636" s="229">
        <v>-1.379</v>
      </c>
      <c r="I636" s="229"/>
    </row>
    <row r="637" spans="1:9" ht="13.15" hidden="1" customHeight="1" outlineLevel="2">
      <c r="A637" s="232"/>
      <c r="B637" s="234"/>
      <c r="C637" s="233"/>
      <c r="D637" s="232"/>
      <c r="E637" s="231"/>
      <c r="F637" s="231" t="s">
        <v>350</v>
      </c>
      <c r="G637" s="230"/>
      <c r="H637" s="229">
        <v>-0.3</v>
      </c>
      <c r="I637" s="229"/>
    </row>
    <row r="638" spans="1:9" ht="13.15" hidden="1" customHeight="1" outlineLevel="2">
      <c r="A638" s="232"/>
      <c r="B638" s="234"/>
      <c r="C638" s="233"/>
      <c r="D638" s="232"/>
      <c r="E638" s="231"/>
      <c r="F638" s="231" t="s">
        <v>349</v>
      </c>
      <c r="G638" s="230"/>
      <c r="H638" s="229">
        <v>0.13500000000000001</v>
      </c>
      <c r="I638" s="229"/>
    </row>
    <row r="639" spans="1:9" ht="13.15" hidden="1" customHeight="1" outlineLevel="2">
      <c r="A639" s="232"/>
      <c r="B639" s="234"/>
      <c r="C639" s="233"/>
      <c r="D639" s="232"/>
      <c r="E639" s="231" t="s">
        <v>348</v>
      </c>
      <c r="G639" s="230"/>
      <c r="H639" s="229" t="s">
        <v>324</v>
      </c>
      <c r="I639" s="229"/>
    </row>
    <row r="640" spans="1:9" ht="13.15" hidden="1" customHeight="1" outlineLevel="2">
      <c r="A640" s="232"/>
      <c r="B640" s="234"/>
      <c r="C640" s="233"/>
      <c r="D640" s="232"/>
      <c r="E640" s="231"/>
      <c r="F640" s="231" t="s">
        <v>347</v>
      </c>
      <c r="G640" s="230"/>
      <c r="H640" s="229">
        <v>24.12</v>
      </c>
      <c r="I640" s="229"/>
    </row>
    <row r="641" spans="1:15" ht="13.15" hidden="1" customHeight="1" outlineLevel="2">
      <c r="A641" s="232"/>
      <c r="B641" s="234"/>
      <c r="C641" s="233"/>
      <c r="D641" s="232"/>
      <c r="E641" s="231"/>
      <c r="F641" s="231" t="s">
        <v>342</v>
      </c>
      <c r="G641" s="230"/>
      <c r="H641" s="229">
        <v>-1.5760000000000001</v>
      </c>
      <c r="I641" s="229"/>
    </row>
    <row r="642" spans="1:15" ht="13.15" hidden="1" customHeight="1" outlineLevel="2">
      <c r="A642" s="232"/>
      <c r="B642" s="234"/>
      <c r="C642" s="233"/>
      <c r="D642" s="232"/>
      <c r="E642" s="231"/>
      <c r="F642" s="231" t="s">
        <v>346</v>
      </c>
      <c r="G642" s="230"/>
      <c r="H642" s="229">
        <v>-2.94</v>
      </c>
      <c r="I642" s="229"/>
    </row>
    <row r="643" spans="1:15" ht="13.15" hidden="1" customHeight="1" outlineLevel="2">
      <c r="A643" s="232"/>
      <c r="B643" s="234"/>
      <c r="C643" s="233"/>
      <c r="D643" s="232"/>
      <c r="E643" s="231"/>
      <c r="F643" s="231" t="s">
        <v>345</v>
      </c>
      <c r="G643" s="230"/>
      <c r="H643" s="229">
        <v>0.98799999999999999</v>
      </c>
      <c r="I643" s="229"/>
    </row>
    <row r="644" spans="1:15" ht="13.15" hidden="1" customHeight="1" outlineLevel="2">
      <c r="A644" s="232"/>
      <c r="B644" s="234"/>
      <c r="C644" s="233"/>
      <c r="D644" s="232"/>
      <c r="E644" s="231"/>
      <c r="F644" s="231" t="s">
        <v>344</v>
      </c>
      <c r="G644" s="230"/>
      <c r="H644" s="229">
        <v>0.29099999999999998</v>
      </c>
      <c r="I644" s="229"/>
    </row>
    <row r="645" spans="1:15" ht="13.15" hidden="1" customHeight="1" outlineLevel="2">
      <c r="A645" s="232"/>
      <c r="B645" s="234"/>
      <c r="C645" s="233"/>
      <c r="D645" s="232"/>
      <c r="E645" s="231" t="s">
        <v>325</v>
      </c>
      <c r="G645" s="230"/>
      <c r="H645" s="229" t="s">
        <v>324</v>
      </c>
      <c r="I645" s="229"/>
    </row>
    <row r="646" spans="1:15" ht="13.15" hidden="1" customHeight="1" outlineLevel="2">
      <c r="A646" s="232"/>
      <c r="B646" s="234"/>
      <c r="C646" s="233"/>
      <c r="D646" s="232"/>
      <c r="E646" s="231"/>
      <c r="F646" s="231" t="s">
        <v>343</v>
      </c>
      <c r="G646" s="230"/>
      <c r="H646" s="229">
        <v>25.995999999999999</v>
      </c>
      <c r="I646" s="229"/>
    </row>
    <row r="647" spans="1:15" ht="13.15" hidden="1" customHeight="1" outlineLevel="2">
      <c r="A647" s="232"/>
      <c r="B647" s="234"/>
      <c r="C647" s="233"/>
      <c r="D647" s="232"/>
      <c r="E647" s="231"/>
      <c r="F647" s="231" t="s">
        <v>342</v>
      </c>
      <c r="G647" s="230"/>
      <c r="H647" s="229">
        <v>-1.5760000000000001</v>
      </c>
      <c r="I647" s="229"/>
    </row>
    <row r="648" spans="1:15" ht="13.15" hidden="1" customHeight="1" outlineLevel="2">
      <c r="A648" s="232"/>
      <c r="B648" s="234"/>
      <c r="C648" s="233"/>
      <c r="D648" s="232"/>
      <c r="E648" s="231"/>
      <c r="F648" s="231" t="s">
        <v>341</v>
      </c>
      <c r="G648" s="230"/>
      <c r="H648" s="229">
        <v>-0.5</v>
      </c>
      <c r="I648" s="229"/>
    </row>
    <row r="649" spans="1:15" ht="13.15" hidden="1" customHeight="1" outlineLevel="2">
      <c r="A649" s="232"/>
      <c r="B649" s="234"/>
      <c r="C649" s="233"/>
      <c r="D649" s="232"/>
      <c r="E649" s="231"/>
      <c r="F649" s="231" t="s">
        <v>339</v>
      </c>
      <c r="G649" s="230"/>
      <c r="H649" s="229">
        <v>0.44999999999999996</v>
      </c>
      <c r="I649" s="229"/>
    </row>
    <row r="650" spans="1:15" ht="4.9000000000000004" hidden="1" customHeight="1" outlineLevel="2">
      <c r="A650" s="232"/>
      <c r="B650" s="234"/>
      <c r="C650" s="233"/>
      <c r="D650" s="232"/>
      <c r="E650" s="231"/>
      <c r="F650" s="231"/>
      <c r="G650" s="230"/>
      <c r="H650" s="229"/>
      <c r="I650" s="229"/>
    </row>
    <row r="651" spans="1:15" ht="38.25" outlineLevel="1" collapsed="1">
      <c r="A651" s="277">
        <f>MAX(A546:A650)+1</f>
        <v>121</v>
      </c>
      <c r="B651" s="278" t="str">
        <f>CONCATENATE(MID(C651,1,5),MID(C651,7,4),MID(D651,1,1),MID(A651,1,3))</f>
        <v>611323115C121</v>
      </c>
      <c r="C651" s="278" t="s">
        <v>897</v>
      </c>
      <c r="D651" s="277" t="s">
        <v>301</v>
      </c>
      <c r="E651" s="279"/>
      <c r="F651" s="280" t="s">
        <v>890</v>
      </c>
      <c r="G651" s="281"/>
      <c r="H651" s="282">
        <v>0.7</v>
      </c>
      <c r="I651" s="282" t="s">
        <v>153</v>
      </c>
      <c r="J651" s="66">
        <v>0</v>
      </c>
      <c r="K651" s="66">
        <f>ROUND(H651*J651,1)</f>
        <v>0</v>
      </c>
      <c r="L651" s="283">
        <v>6.8100000000000001E-3</v>
      </c>
      <c r="M651" s="284">
        <f>ROUND(H651*L651,5)</f>
        <v>4.7699999999999999E-3</v>
      </c>
      <c r="N651" s="283">
        <v>0</v>
      </c>
      <c r="O651" s="284">
        <f>ROUND(H651*N651,5)</f>
        <v>0</v>
      </c>
    </row>
    <row r="652" spans="1:15" ht="13.15" hidden="1" customHeight="1" outlineLevel="2">
      <c r="A652" s="232"/>
      <c r="B652" s="234"/>
      <c r="C652" s="233"/>
      <c r="D652" s="232"/>
      <c r="E652" s="231"/>
      <c r="F652" s="231"/>
      <c r="G652" s="230"/>
      <c r="H652" s="229">
        <v>0.04</v>
      </c>
      <c r="I652" s="229"/>
    </row>
    <row r="653" spans="1:15" ht="13.15" hidden="1" customHeight="1" outlineLevel="2">
      <c r="A653" s="232"/>
      <c r="B653" s="234"/>
      <c r="C653" s="233"/>
      <c r="D653" s="232"/>
      <c r="E653" s="231"/>
      <c r="F653" s="231" t="s">
        <v>464</v>
      </c>
      <c r="G653" s="230"/>
      <c r="H653" s="229">
        <v>0.51400000000000001</v>
      </c>
      <c r="I653" s="229"/>
    </row>
    <row r="654" spans="1:15" ht="13.15" hidden="1" customHeight="1" outlineLevel="2">
      <c r="A654" s="232"/>
      <c r="B654" s="234"/>
      <c r="C654" s="233"/>
      <c r="D654" s="232"/>
      <c r="E654" s="231"/>
      <c r="F654" s="231" t="s">
        <v>463</v>
      </c>
      <c r="G654" s="230"/>
      <c r="H654" s="229">
        <v>0.14560000000000001</v>
      </c>
      <c r="I654" s="229"/>
    </row>
    <row r="655" spans="1:15" ht="38.25" outlineLevel="1" collapsed="1">
      <c r="A655" s="277">
        <f>MAX(A560:A654)+1</f>
        <v>122</v>
      </c>
      <c r="B655" s="278" t="str">
        <f>CONCATENATE(MID(C655,1,5),MID(C655,7,4),MID(D655,1,1),MID(A655,1,3))</f>
        <v>612311131C122</v>
      </c>
      <c r="C655" s="278" t="s">
        <v>896</v>
      </c>
      <c r="D655" s="277" t="s">
        <v>301</v>
      </c>
      <c r="E655" s="279"/>
      <c r="F655" s="280" t="s">
        <v>889</v>
      </c>
      <c r="G655" s="281"/>
      <c r="H655" s="282">
        <v>11</v>
      </c>
      <c r="I655" s="282" t="s">
        <v>153</v>
      </c>
      <c r="J655" s="66">
        <v>0</v>
      </c>
      <c r="K655" s="66">
        <f>ROUND(H655*J655,1)</f>
        <v>0</v>
      </c>
      <c r="L655" s="283">
        <v>3.2599999999999999E-3</v>
      </c>
      <c r="M655" s="284">
        <f>ROUND(H655*L655,5)</f>
        <v>3.5860000000000003E-2</v>
      </c>
      <c r="N655" s="283">
        <v>0</v>
      </c>
      <c r="O655" s="284">
        <f>ROUND(H655*N655,5)</f>
        <v>0</v>
      </c>
    </row>
    <row r="656" spans="1:15" ht="13.15" hidden="1" customHeight="1" outlineLevel="2">
      <c r="A656" s="232"/>
      <c r="B656" s="234"/>
      <c r="C656" s="233"/>
      <c r="D656" s="232"/>
      <c r="E656" s="231"/>
      <c r="F656" s="231"/>
      <c r="G656" s="230"/>
      <c r="H656" s="229"/>
      <c r="I656" s="229"/>
    </row>
    <row r="657" spans="1:15" ht="13.15" hidden="1" customHeight="1" outlineLevel="2">
      <c r="A657" s="232"/>
      <c r="B657" s="234"/>
      <c r="C657" s="233"/>
      <c r="D657" s="232"/>
      <c r="E657" s="231" t="s">
        <v>467</v>
      </c>
      <c r="F657" s="231"/>
      <c r="G657" s="230"/>
      <c r="H657" s="229">
        <v>0.42299999999999999</v>
      </c>
      <c r="I657" s="229"/>
    </row>
    <row r="658" spans="1:15" ht="13.15" hidden="1" customHeight="1" outlineLevel="2">
      <c r="A658" s="232"/>
      <c r="B658" s="234"/>
      <c r="C658" s="233"/>
      <c r="D658" s="232"/>
      <c r="E658" s="231"/>
      <c r="F658" s="231" t="s">
        <v>466</v>
      </c>
      <c r="G658" s="230"/>
      <c r="H658" s="229">
        <v>2.8432499999999998</v>
      </c>
      <c r="I658" s="229"/>
    </row>
    <row r="659" spans="1:15" ht="13.15" hidden="1" customHeight="1" outlineLevel="2">
      <c r="A659" s="232"/>
      <c r="B659" s="234"/>
      <c r="C659" s="233"/>
      <c r="D659" s="232"/>
      <c r="E659" s="231"/>
      <c r="F659" s="231" t="s">
        <v>895</v>
      </c>
      <c r="G659" s="230"/>
      <c r="H659" s="229">
        <v>2.6073749999999998</v>
      </c>
      <c r="I659" s="229"/>
    </row>
    <row r="660" spans="1:15" ht="13.15" hidden="1" customHeight="1" outlineLevel="2">
      <c r="A660" s="232"/>
      <c r="B660" s="234"/>
      <c r="C660" s="233"/>
      <c r="D660" s="232"/>
      <c r="E660" s="231"/>
      <c r="F660" s="231" t="s">
        <v>317</v>
      </c>
      <c r="G660" s="230"/>
      <c r="H660" s="229">
        <v>-1.379</v>
      </c>
      <c r="I660" s="229"/>
    </row>
    <row r="661" spans="1:15" ht="13.15" hidden="1" customHeight="1" outlineLevel="2">
      <c r="A661" s="232"/>
      <c r="B661" s="234"/>
      <c r="C661" s="233"/>
      <c r="D661" s="232"/>
      <c r="E661" s="231" t="s">
        <v>894</v>
      </c>
      <c r="F661" s="231"/>
      <c r="G661" s="230"/>
      <c r="H661" s="229"/>
      <c r="I661" s="229"/>
    </row>
    <row r="662" spans="1:15" ht="13.15" hidden="1" customHeight="1" outlineLevel="2">
      <c r="A662" s="232"/>
      <c r="B662" s="234"/>
      <c r="C662" s="233"/>
      <c r="D662" s="232"/>
      <c r="E662" s="231"/>
      <c r="F662" s="231" t="s">
        <v>321</v>
      </c>
      <c r="G662" s="230"/>
      <c r="H662" s="229">
        <v>2.4607499999999995</v>
      </c>
      <c r="I662" s="229"/>
    </row>
    <row r="663" spans="1:15" ht="13.15" hidden="1" customHeight="1" outlineLevel="2">
      <c r="A663" s="232"/>
      <c r="B663" s="234"/>
      <c r="C663" s="233"/>
      <c r="D663" s="232"/>
      <c r="E663" s="231"/>
      <c r="F663" s="231" t="s">
        <v>320</v>
      </c>
      <c r="G663" s="230"/>
      <c r="H663" s="229">
        <v>3.6952500000000001</v>
      </c>
      <c r="I663" s="229"/>
    </row>
    <row r="664" spans="1:15" ht="13.15" hidden="1" customHeight="1" outlineLevel="2">
      <c r="A664" s="232"/>
      <c r="B664" s="234"/>
      <c r="C664" s="233"/>
      <c r="D664" s="232"/>
      <c r="E664" s="231"/>
      <c r="F664" s="231" t="s">
        <v>319</v>
      </c>
      <c r="G664" s="230"/>
      <c r="H664" s="229">
        <v>0.24149999999999996</v>
      </c>
      <c r="I664" s="229"/>
    </row>
    <row r="665" spans="1:15" ht="13.15" hidden="1" customHeight="1" outlineLevel="2">
      <c r="A665" s="232"/>
      <c r="B665" s="234"/>
      <c r="C665" s="233"/>
      <c r="D665" s="232"/>
      <c r="E665" s="231"/>
      <c r="F665" s="231" t="s">
        <v>318</v>
      </c>
      <c r="G665" s="230"/>
      <c r="H665" s="229">
        <v>1.4869749999999999</v>
      </c>
      <c r="I665" s="229"/>
    </row>
    <row r="666" spans="1:15" ht="13.15" hidden="1" customHeight="1" outlineLevel="2">
      <c r="A666" s="232"/>
      <c r="B666" s="234"/>
      <c r="C666" s="233"/>
      <c r="D666" s="232"/>
      <c r="E666" s="231"/>
      <c r="F666" s="231" t="s">
        <v>317</v>
      </c>
      <c r="G666" s="230"/>
      <c r="H666" s="229">
        <v>-1.379</v>
      </c>
      <c r="I666" s="229"/>
    </row>
    <row r="667" spans="1:15" ht="25.5" outlineLevel="1" collapsed="1">
      <c r="A667" s="277">
        <f>MAX(A651:A666)+1</f>
        <v>123</v>
      </c>
      <c r="B667" s="278" t="str">
        <f>CONCATENATE(MID(C667,1,5),MID(C667,7,4),MID(D667,1,1),MID(A667,1,3))</f>
        <v>612142001C123</v>
      </c>
      <c r="C667" s="278" t="s">
        <v>893</v>
      </c>
      <c r="D667" s="277" t="s">
        <v>301</v>
      </c>
      <c r="E667" s="279"/>
      <c r="F667" s="280" t="s">
        <v>892</v>
      </c>
      <c r="G667" s="281"/>
      <c r="H667" s="282">
        <v>112.1</v>
      </c>
      <c r="I667" s="282" t="s">
        <v>153</v>
      </c>
      <c r="J667" s="66">
        <v>0</v>
      </c>
      <c r="K667" s="66">
        <f>ROUND(H667*J667,1)</f>
        <v>0</v>
      </c>
      <c r="L667" s="283">
        <v>4.8900000000000002E-3</v>
      </c>
      <c r="M667" s="284">
        <f>ROUND(H667*L667,5)</f>
        <v>0.54817000000000005</v>
      </c>
      <c r="N667" s="283">
        <v>0</v>
      </c>
      <c r="O667" s="284">
        <f>ROUND(H667*N667,5)</f>
        <v>0</v>
      </c>
    </row>
    <row r="668" spans="1:15" ht="13.15" hidden="1" customHeight="1" outlineLevel="2">
      <c r="A668" s="232"/>
      <c r="B668" s="234"/>
      <c r="C668" s="233"/>
      <c r="D668" s="232"/>
      <c r="E668" s="231"/>
      <c r="F668" s="229" t="s">
        <v>891</v>
      </c>
      <c r="G668" s="230"/>
      <c r="H668" s="229">
        <v>100.4</v>
      </c>
      <c r="I668" s="229" t="s">
        <v>153</v>
      </c>
    </row>
    <row r="669" spans="1:15" ht="13.15" hidden="1" customHeight="1" outlineLevel="2">
      <c r="A669" s="232"/>
      <c r="B669" s="234"/>
      <c r="C669" s="233"/>
      <c r="D669" s="232"/>
      <c r="E669" s="231"/>
      <c r="F669" s="229" t="s">
        <v>890</v>
      </c>
      <c r="G669" s="230"/>
      <c r="H669" s="229">
        <v>0.7</v>
      </c>
      <c r="I669" s="229" t="s">
        <v>153</v>
      </c>
    </row>
    <row r="670" spans="1:15" ht="13.15" hidden="1" customHeight="1" outlineLevel="2">
      <c r="A670" s="232"/>
      <c r="B670" s="234"/>
      <c r="C670" s="233"/>
      <c r="D670" s="232"/>
      <c r="E670" s="231"/>
      <c r="F670" s="229" t="s">
        <v>889</v>
      </c>
      <c r="G670" s="230"/>
      <c r="H670" s="229">
        <v>11</v>
      </c>
      <c r="I670" s="229" t="s">
        <v>153</v>
      </c>
    </row>
    <row r="671" spans="1:15" ht="25.5" outlineLevel="1" collapsed="1">
      <c r="A671" s="277">
        <f>MAX(A654:A670)+1</f>
        <v>124</v>
      </c>
      <c r="B671" s="278" t="str">
        <f>CONCATENATE(MID(C671,1,5),MID(C671,7,4),MID(D671,1,1),MID(A671,1,3))</f>
        <v>619999041C124</v>
      </c>
      <c r="C671" s="278" t="s">
        <v>888</v>
      </c>
      <c r="D671" s="277" t="s">
        <v>301</v>
      </c>
      <c r="E671" s="279"/>
      <c r="F671" s="280" t="s">
        <v>887</v>
      </c>
      <c r="G671" s="281"/>
      <c r="H671" s="282">
        <v>1.5</v>
      </c>
      <c r="I671" s="282" t="s">
        <v>153</v>
      </c>
      <c r="J671" s="66">
        <v>0</v>
      </c>
      <c r="K671" s="66">
        <f>ROUND(H671*J671,1)</f>
        <v>0</v>
      </c>
      <c r="L671" s="283">
        <v>0</v>
      </c>
      <c r="M671" s="284">
        <f>ROUND(H671*L671,5)</f>
        <v>0</v>
      </c>
      <c r="N671" s="283">
        <v>0</v>
      </c>
      <c r="O671" s="284">
        <f>ROUND(H671*N671,5)</f>
        <v>0</v>
      </c>
    </row>
    <row r="672" spans="1:15" ht="13.15" hidden="1" customHeight="1" outlineLevel="2">
      <c r="A672" s="232"/>
      <c r="B672" s="234"/>
      <c r="C672" s="233"/>
      <c r="D672" s="232"/>
      <c r="E672" s="231"/>
      <c r="F672" s="231"/>
      <c r="G672" s="230"/>
      <c r="H672" s="229">
        <v>1.2999999999999999E-2</v>
      </c>
      <c r="I672" s="229"/>
    </row>
    <row r="673" spans="1:15" ht="13.15" hidden="1" customHeight="1" outlineLevel="2">
      <c r="A673" s="232"/>
      <c r="B673" s="234"/>
      <c r="C673" s="233"/>
      <c r="D673" s="232"/>
      <c r="E673" s="231"/>
      <c r="F673" s="231" t="s">
        <v>318</v>
      </c>
      <c r="G673" s="230"/>
      <c r="H673" s="229">
        <v>1.4869749999999999</v>
      </c>
      <c r="I673" s="229"/>
    </row>
    <row r="674" spans="1:15" ht="25.5" outlineLevel="1" collapsed="1">
      <c r="A674" s="277">
        <f>MAX(A656:A673)+1</f>
        <v>125</v>
      </c>
      <c r="B674" s="278" t="str">
        <f>CONCATENATE(MID(C674,1,5),MID(C674,7,4),MID(D674,1,1),MID(A674,1,3))</f>
        <v>611325421C125</v>
      </c>
      <c r="C674" s="278" t="s">
        <v>886</v>
      </c>
      <c r="D674" s="277" t="s">
        <v>301</v>
      </c>
      <c r="E674" s="279"/>
      <c r="F674" s="280" t="s">
        <v>885</v>
      </c>
      <c r="G674" s="281"/>
      <c r="H674" s="282">
        <v>40</v>
      </c>
      <c r="I674" s="282" t="s">
        <v>153</v>
      </c>
      <c r="J674" s="66">
        <v>0</v>
      </c>
      <c r="K674" s="66">
        <f>ROUND(H674*J674,1)</f>
        <v>0</v>
      </c>
      <c r="L674" s="283">
        <v>5.7000000000000002E-3</v>
      </c>
      <c r="M674" s="284">
        <f>ROUND(H674*L674,5)</f>
        <v>0.22800000000000001</v>
      </c>
      <c r="N674" s="283">
        <v>4.0000000000000001E-3</v>
      </c>
      <c r="O674" s="284">
        <f>ROUND(H674*N674,5)</f>
        <v>0.16</v>
      </c>
    </row>
    <row r="675" spans="1:15" ht="13.15" hidden="1" customHeight="1" outlineLevel="2">
      <c r="A675" s="232"/>
      <c r="B675" s="234"/>
      <c r="C675" s="233"/>
      <c r="D675" s="232"/>
      <c r="E675" s="231"/>
      <c r="F675" s="231"/>
      <c r="G675" s="230"/>
      <c r="H675" s="229">
        <v>0.311</v>
      </c>
      <c r="I675" s="229"/>
    </row>
    <row r="676" spans="1:15" ht="13.15" hidden="1" customHeight="1" outlineLevel="2">
      <c r="A676" s="232"/>
      <c r="B676" s="234"/>
      <c r="C676" s="233"/>
      <c r="D676" s="232"/>
      <c r="E676" s="231" t="s">
        <v>337</v>
      </c>
      <c r="F676" s="231"/>
      <c r="G676" s="230"/>
      <c r="H676" s="229" t="s">
        <v>324</v>
      </c>
      <c r="I676" s="229"/>
    </row>
    <row r="677" spans="1:15" ht="13.15" hidden="1" customHeight="1" outlineLevel="2">
      <c r="A677" s="232"/>
      <c r="B677" s="234"/>
      <c r="C677" s="233"/>
      <c r="D677" s="232"/>
      <c r="E677" s="231"/>
      <c r="F677" s="231" t="s">
        <v>336</v>
      </c>
      <c r="G677" s="230"/>
      <c r="H677" s="229">
        <v>3</v>
      </c>
      <c r="I677" s="229"/>
    </row>
    <row r="678" spans="1:15" ht="13.15" hidden="1" customHeight="1" outlineLevel="2">
      <c r="A678" s="232"/>
      <c r="B678" s="234"/>
      <c r="C678" s="233"/>
      <c r="D678" s="232"/>
      <c r="E678" s="231"/>
      <c r="F678" s="231" t="s">
        <v>335</v>
      </c>
      <c r="G678" s="230"/>
      <c r="H678" s="229">
        <v>5.61</v>
      </c>
      <c r="I678" s="229"/>
    </row>
    <row r="679" spans="1:15" ht="13.15" hidden="1" customHeight="1" outlineLevel="2">
      <c r="A679" s="232"/>
      <c r="B679" s="234"/>
      <c r="C679" s="233"/>
      <c r="D679" s="232"/>
      <c r="E679" s="231" t="s">
        <v>334</v>
      </c>
      <c r="F679" s="231"/>
      <c r="G679" s="230"/>
      <c r="H679" s="229" t="s">
        <v>324</v>
      </c>
      <c r="I679" s="229"/>
    </row>
    <row r="680" spans="1:15" ht="13.15" hidden="1" customHeight="1" outlineLevel="2">
      <c r="A680" s="232"/>
      <c r="B680" s="234"/>
      <c r="C680" s="233"/>
      <c r="D680" s="232"/>
      <c r="E680" s="231"/>
      <c r="F680" s="231" t="s">
        <v>333</v>
      </c>
      <c r="G680" s="230"/>
      <c r="H680" s="229">
        <v>10.345749999999999</v>
      </c>
      <c r="I680" s="229"/>
    </row>
    <row r="681" spans="1:15" ht="13.15" hidden="1" customHeight="1" outlineLevel="2">
      <c r="A681" s="232"/>
      <c r="B681" s="234"/>
      <c r="C681" s="233"/>
      <c r="D681" s="232"/>
      <c r="E681" s="231"/>
      <c r="F681" s="231" t="s">
        <v>332</v>
      </c>
      <c r="G681" s="230"/>
      <c r="H681" s="229">
        <v>5.8563000000000009</v>
      </c>
      <c r="I681" s="229"/>
    </row>
    <row r="682" spans="1:15" ht="13.15" hidden="1" customHeight="1" outlineLevel="2">
      <c r="A682" s="232"/>
      <c r="B682" s="234"/>
      <c r="C682" s="233"/>
      <c r="D682" s="232"/>
      <c r="E682" s="231" t="s">
        <v>331</v>
      </c>
      <c r="F682" s="231"/>
      <c r="G682" s="230"/>
      <c r="H682" s="229" t="s">
        <v>324</v>
      </c>
      <c r="I682" s="229"/>
    </row>
    <row r="683" spans="1:15" ht="13.15" hidden="1" customHeight="1" outlineLevel="2">
      <c r="A683" s="232"/>
      <c r="B683" s="234"/>
      <c r="C683" s="233"/>
      <c r="D683" s="232"/>
      <c r="E683" s="231"/>
      <c r="F683" s="231" t="s">
        <v>330</v>
      </c>
      <c r="G683" s="230"/>
      <c r="H683" s="229">
        <v>4.9692000000000007</v>
      </c>
      <c r="I683" s="229"/>
    </row>
    <row r="684" spans="1:15" ht="13.15" hidden="1" customHeight="1" outlineLevel="2">
      <c r="A684" s="232"/>
      <c r="B684" s="234"/>
      <c r="C684" s="233"/>
      <c r="D684" s="232"/>
      <c r="E684" s="231" t="s">
        <v>329</v>
      </c>
      <c r="G684" s="230"/>
      <c r="H684" s="229" t="s">
        <v>324</v>
      </c>
      <c r="I684" s="229"/>
    </row>
    <row r="685" spans="1:15" ht="13.15" hidden="1" customHeight="1" outlineLevel="2">
      <c r="A685" s="232"/>
      <c r="B685" s="234"/>
      <c r="C685" s="233"/>
      <c r="D685" s="232"/>
      <c r="E685" s="231"/>
      <c r="F685" s="231" t="s">
        <v>328</v>
      </c>
      <c r="G685" s="230"/>
      <c r="H685" s="229">
        <v>3.12</v>
      </c>
      <c r="I685" s="229"/>
    </row>
    <row r="686" spans="1:15" ht="13.15" hidden="1" customHeight="1" outlineLevel="2">
      <c r="A686" s="232"/>
      <c r="B686" s="234"/>
      <c r="C686" s="233"/>
      <c r="D686" s="232"/>
      <c r="E686" s="231" t="s">
        <v>327</v>
      </c>
      <c r="G686" s="230"/>
      <c r="H686" s="229" t="s">
        <v>324</v>
      </c>
      <c r="I686" s="229"/>
    </row>
    <row r="687" spans="1:15" ht="13.15" hidden="1" customHeight="1" outlineLevel="2">
      <c r="A687" s="232"/>
      <c r="B687" s="234"/>
      <c r="C687" s="233"/>
      <c r="D687" s="232"/>
      <c r="E687" s="231"/>
      <c r="F687" s="231" t="s">
        <v>326</v>
      </c>
      <c r="G687" s="230"/>
      <c r="H687" s="229">
        <v>1.4040000000000001</v>
      </c>
      <c r="I687" s="229"/>
    </row>
    <row r="688" spans="1:15" ht="13.15" hidden="1" customHeight="1" outlineLevel="2">
      <c r="A688" s="232"/>
      <c r="B688" s="234"/>
      <c r="C688" s="233"/>
      <c r="D688" s="232"/>
      <c r="E688" s="231" t="s">
        <v>325</v>
      </c>
      <c r="G688" s="230"/>
      <c r="H688" s="229" t="s">
        <v>324</v>
      </c>
      <c r="I688" s="229"/>
    </row>
    <row r="689" spans="1:15" ht="13.15" hidden="1" customHeight="1" outlineLevel="2">
      <c r="A689" s="232"/>
      <c r="B689" s="234"/>
      <c r="C689" s="233"/>
      <c r="D689" s="232"/>
      <c r="E689" s="231"/>
      <c r="F689" s="231" t="s">
        <v>323</v>
      </c>
      <c r="G689" s="230"/>
      <c r="H689" s="229">
        <v>5.3835999999999995</v>
      </c>
      <c r="I689" s="229"/>
    </row>
    <row r="690" spans="1:15" ht="25.5" outlineLevel="1" collapsed="1">
      <c r="A690" s="277">
        <f>MAX(A671:A689)+1</f>
        <v>126</v>
      </c>
      <c r="B690" s="278" t="str">
        <f>CONCATENATE(MID(C690,1,5),MID(C690,7,4),MID(D690,1,1),MID(A690,1,3))</f>
        <v>611325451C126</v>
      </c>
      <c r="C690" s="278" t="s">
        <v>884</v>
      </c>
      <c r="D690" s="277" t="s">
        <v>301</v>
      </c>
      <c r="E690" s="279"/>
      <c r="F690" s="280" t="s">
        <v>883</v>
      </c>
      <c r="G690" s="281"/>
      <c r="H690" s="282">
        <v>40</v>
      </c>
      <c r="I690" s="282" t="s">
        <v>153</v>
      </c>
      <c r="J690" s="66">
        <v>0</v>
      </c>
      <c r="K690" s="66">
        <f>ROUND(H690*J690,1)</f>
        <v>0</v>
      </c>
      <c r="L690" s="283">
        <v>2.0999999999999999E-3</v>
      </c>
      <c r="M690" s="284">
        <f>ROUND(H690*L690,5)</f>
        <v>8.4000000000000005E-2</v>
      </c>
      <c r="N690" s="283">
        <v>0</v>
      </c>
      <c r="O690" s="284">
        <f>ROUND(H690*N690,5)</f>
        <v>0</v>
      </c>
    </row>
    <row r="691" spans="1:15" ht="13.15" hidden="1" customHeight="1" outlineLevel="2">
      <c r="A691" s="232"/>
      <c r="B691" s="234"/>
      <c r="C691" s="233"/>
      <c r="D691" s="232"/>
      <c r="E691" s="231"/>
      <c r="F691" s="231"/>
      <c r="G691" s="230"/>
      <c r="H691" s="229">
        <v>40</v>
      </c>
      <c r="I691" s="229"/>
    </row>
    <row r="692" spans="1:15" ht="25.5" outlineLevel="1" collapsed="1">
      <c r="A692" s="277">
        <f>MAX(A674:A691)+1</f>
        <v>127</v>
      </c>
      <c r="B692" s="278" t="str">
        <f>CONCATENATE(MID(C692,1,5),MID(C692,7,4),MID(D692,1,1),MID(A692,1,3))</f>
        <v>612325422C127</v>
      </c>
      <c r="C692" s="278" t="s">
        <v>882</v>
      </c>
      <c r="D692" s="277" t="s">
        <v>301</v>
      </c>
      <c r="E692" s="279"/>
      <c r="F692" s="280" t="s">
        <v>881</v>
      </c>
      <c r="G692" s="281"/>
      <c r="H692" s="282">
        <v>109</v>
      </c>
      <c r="I692" s="282" t="s">
        <v>153</v>
      </c>
      <c r="J692" s="66">
        <v>0</v>
      </c>
      <c r="K692" s="66">
        <f>ROUND(H692*J692,1)</f>
        <v>0</v>
      </c>
      <c r="L692" s="283">
        <v>1.7000000000000001E-2</v>
      </c>
      <c r="M692" s="284">
        <f>ROUND(H692*L692,5)</f>
        <v>1.853</v>
      </c>
      <c r="N692" s="283">
        <v>0.01</v>
      </c>
      <c r="O692" s="284">
        <f>ROUND(H692*N692,5)</f>
        <v>1.0900000000000001</v>
      </c>
    </row>
    <row r="693" spans="1:15" ht="13.15" hidden="1" customHeight="1" outlineLevel="2">
      <c r="A693" s="232"/>
      <c r="B693" s="234"/>
      <c r="C693" s="233"/>
      <c r="D693" s="232"/>
      <c r="E693" s="231"/>
      <c r="F693" s="231"/>
      <c r="G693" s="230"/>
      <c r="H693" s="229"/>
      <c r="I693" s="229"/>
    </row>
    <row r="694" spans="1:15" ht="13.15" hidden="1" customHeight="1" outlineLevel="2">
      <c r="A694" s="232"/>
      <c r="B694" s="234"/>
      <c r="C694" s="233"/>
      <c r="D694" s="232"/>
      <c r="E694" s="231"/>
      <c r="F694" s="229" t="s">
        <v>874</v>
      </c>
      <c r="G694" s="230"/>
      <c r="H694" s="229">
        <v>253</v>
      </c>
      <c r="I694" s="229" t="s">
        <v>153</v>
      </c>
    </row>
    <row r="695" spans="1:15" ht="13.15" hidden="1" customHeight="1" outlineLevel="2">
      <c r="A695" s="232"/>
      <c r="B695" s="234"/>
      <c r="C695" s="233"/>
      <c r="D695" s="232"/>
      <c r="E695" s="231"/>
      <c r="F695" s="229" t="s">
        <v>878</v>
      </c>
      <c r="G695" s="230"/>
      <c r="H695" s="229">
        <v>-29.4</v>
      </c>
      <c r="I695" s="229" t="s">
        <v>153</v>
      </c>
    </row>
    <row r="696" spans="1:15" ht="13.15" hidden="1" customHeight="1" outlineLevel="2">
      <c r="A696" s="232"/>
      <c r="B696" s="234"/>
      <c r="C696" s="233"/>
      <c r="D696" s="232"/>
      <c r="E696" s="231"/>
      <c r="F696" s="229" t="s">
        <v>880</v>
      </c>
      <c r="G696" s="230"/>
      <c r="H696" s="229">
        <v>-23.7</v>
      </c>
      <c r="I696" s="229" t="s">
        <v>153</v>
      </c>
    </row>
    <row r="697" spans="1:15" ht="13.15" hidden="1" customHeight="1" outlineLevel="2">
      <c r="A697" s="232"/>
      <c r="B697" s="234"/>
      <c r="C697" s="233"/>
      <c r="D697" s="232"/>
      <c r="E697" s="231"/>
      <c r="F697" s="229" t="s">
        <v>879</v>
      </c>
      <c r="G697" s="230"/>
      <c r="H697" s="229">
        <v>-26.3</v>
      </c>
      <c r="I697" s="229" t="s">
        <v>153</v>
      </c>
    </row>
    <row r="698" spans="1:15" ht="13.15" hidden="1" customHeight="1" outlineLevel="2">
      <c r="A698" s="232"/>
      <c r="B698" s="234"/>
      <c r="C698" s="233"/>
      <c r="D698" s="232"/>
      <c r="E698" s="231"/>
      <c r="F698" s="229" t="s">
        <v>862</v>
      </c>
      <c r="G698" s="230"/>
      <c r="H698" s="229">
        <v>-64.599999999999994</v>
      </c>
      <c r="I698" s="229" t="s">
        <v>153</v>
      </c>
    </row>
    <row r="699" spans="1:15" ht="3.75" hidden="1" customHeight="1" outlineLevel="2">
      <c r="A699" s="232"/>
      <c r="B699" s="234"/>
      <c r="C699" s="233"/>
      <c r="D699" s="232"/>
      <c r="E699" s="231"/>
      <c r="F699" s="231"/>
      <c r="G699" s="230"/>
      <c r="H699" s="295"/>
      <c r="I699" s="229"/>
    </row>
    <row r="700" spans="1:15" ht="13.15" hidden="1" customHeight="1" outlineLevel="2">
      <c r="A700" s="232"/>
      <c r="B700" s="234"/>
      <c r="C700" s="233"/>
      <c r="D700" s="232"/>
      <c r="E700" s="231"/>
      <c r="F700" s="295" t="s">
        <v>878</v>
      </c>
      <c r="G700" s="296"/>
      <c r="H700" s="295">
        <v>29.4</v>
      </c>
      <c r="I700" s="295" t="s">
        <v>153</v>
      </c>
    </row>
    <row r="701" spans="1:15" ht="13.15" hidden="1" customHeight="1" outlineLevel="2">
      <c r="A701" s="232"/>
      <c r="B701" s="234"/>
      <c r="C701" s="233"/>
      <c r="D701" s="232"/>
      <c r="E701" s="231"/>
      <c r="F701" s="231"/>
      <c r="G701" s="230"/>
      <c r="H701" s="229">
        <v>7.4999999999999997E-2</v>
      </c>
      <c r="I701" s="229"/>
    </row>
    <row r="702" spans="1:15" ht="13.15" hidden="1" customHeight="1" outlineLevel="2">
      <c r="A702" s="232"/>
      <c r="B702" s="234"/>
      <c r="C702" s="233"/>
      <c r="D702" s="232"/>
      <c r="E702" s="231" t="s">
        <v>331</v>
      </c>
      <c r="F702" s="231"/>
      <c r="G702" s="230"/>
      <c r="H702" s="229" t="s">
        <v>324</v>
      </c>
      <c r="I702" s="229"/>
    </row>
    <row r="703" spans="1:15" ht="13.15" hidden="1" customHeight="1" outlineLevel="2">
      <c r="A703" s="232"/>
      <c r="B703" s="234"/>
      <c r="C703" s="233"/>
      <c r="D703" s="232"/>
      <c r="E703" s="231"/>
      <c r="F703" s="231" t="s">
        <v>501</v>
      </c>
      <c r="G703" s="230"/>
      <c r="H703" s="229">
        <v>15.39</v>
      </c>
      <c r="I703" s="229"/>
    </row>
    <row r="704" spans="1:15" ht="13.15" hidden="1" customHeight="1" outlineLevel="2">
      <c r="A704" s="232"/>
      <c r="B704" s="234"/>
      <c r="C704" s="233"/>
      <c r="D704" s="232"/>
      <c r="E704" s="231"/>
      <c r="F704" s="231" t="s">
        <v>460</v>
      </c>
      <c r="G704" s="230"/>
      <c r="H704" s="229">
        <v>-2.4000000000000004</v>
      </c>
      <c r="I704" s="229"/>
    </row>
    <row r="705" spans="1:9" ht="13.15" hidden="1" customHeight="1" outlineLevel="2">
      <c r="A705" s="232"/>
      <c r="B705" s="234"/>
      <c r="C705" s="233"/>
      <c r="D705" s="232"/>
      <c r="E705" s="231" t="s">
        <v>378</v>
      </c>
      <c r="F705" s="231"/>
      <c r="G705" s="230"/>
      <c r="H705" s="229" t="s">
        <v>324</v>
      </c>
      <c r="I705" s="229"/>
    </row>
    <row r="706" spans="1:9" ht="13.15" hidden="1" customHeight="1" outlineLevel="2">
      <c r="A706" s="232"/>
      <c r="B706" s="234"/>
      <c r="C706" s="233"/>
      <c r="D706" s="232"/>
      <c r="E706" s="231"/>
      <c r="F706" s="231" t="s">
        <v>871</v>
      </c>
      <c r="G706" s="230"/>
      <c r="H706" s="229">
        <v>2.04</v>
      </c>
      <c r="I706" s="229"/>
    </row>
    <row r="707" spans="1:9" ht="13.15" hidden="1" customHeight="1" outlineLevel="2">
      <c r="A707" s="232"/>
      <c r="B707" s="234"/>
      <c r="C707" s="233"/>
      <c r="D707" s="232"/>
      <c r="E707" s="231" t="s">
        <v>376</v>
      </c>
      <c r="F707" s="231"/>
      <c r="G707" s="230"/>
      <c r="H707" s="229" t="s">
        <v>324</v>
      </c>
      <c r="I707" s="229"/>
    </row>
    <row r="708" spans="1:9" ht="13.15" hidden="1" customHeight="1" outlineLevel="2">
      <c r="A708" s="232"/>
      <c r="B708" s="234"/>
      <c r="C708" s="233"/>
      <c r="D708" s="232"/>
      <c r="E708" s="231"/>
      <c r="F708" s="231" t="s">
        <v>877</v>
      </c>
      <c r="G708" s="230"/>
      <c r="H708" s="229">
        <v>0.97500000000000009</v>
      </c>
      <c r="I708" s="229"/>
    </row>
    <row r="709" spans="1:9" ht="13.15" hidden="1" customHeight="1" outlineLevel="2">
      <c r="A709" s="232"/>
      <c r="B709" s="234"/>
      <c r="C709" s="233"/>
      <c r="D709" s="232"/>
      <c r="E709" s="231"/>
      <c r="F709" s="231" t="s">
        <v>876</v>
      </c>
      <c r="G709" s="230"/>
      <c r="H709" s="229">
        <v>1.6500000000000001</v>
      </c>
      <c r="I709" s="229"/>
    </row>
    <row r="710" spans="1:9" ht="13.15" hidden="1" customHeight="1" outlineLevel="2">
      <c r="A710" s="232"/>
      <c r="B710" s="234"/>
      <c r="C710" s="233"/>
      <c r="D710" s="232"/>
      <c r="E710" s="231"/>
      <c r="F710" s="231" t="s">
        <v>496</v>
      </c>
      <c r="G710" s="230"/>
      <c r="H710" s="229">
        <v>2.6850000000000001</v>
      </c>
      <c r="I710" s="229"/>
    </row>
    <row r="711" spans="1:9" ht="13.15" hidden="1" customHeight="1" outlineLevel="2">
      <c r="A711" s="232"/>
      <c r="B711" s="234"/>
      <c r="C711" s="233"/>
      <c r="D711" s="232"/>
      <c r="E711" s="231"/>
      <c r="F711" s="231" t="s">
        <v>495</v>
      </c>
      <c r="G711" s="230"/>
      <c r="H711" s="229">
        <v>2.8499999999999996</v>
      </c>
      <c r="I711" s="229"/>
    </row>
    <row r="712" spans="1:9" ht="13.15" hidden="1" customHeight="1" outlineLevel="2">
      <c r="A712" s="232"/>
      <c r="B712" s="234"/>
      <c r="C712" s="233"/>
      <c r="D712" s="232"/>
      <c r="E712" s="231"/>
      <c r="F712" s="231" t="s">
        <v>494</v>
      </c>
      <c r="G712" s="230"/>
      <c r="H712" s="229">
        <v>3.7199999999999998</v>
      </c>
      <c r="I712" s="229"/>
    </row>
    <row r="713" spans="1:9" ht="13.15" hidden="1" customHeight="1" outlineLevel="2">
      <c r="A713" s="232"/>
      <c r="B713" s="234"/>
      <c r="C713" s="233"/>
      <c r="D713" s="232"/>
      <c r="E713" s="231" t="s">
        <v>325</v>
      </c>
      <c r="G713" s="230"/>
      <c r="H713" s="229" t="s">
        <v>324</v>
      </c>
      <c r="I713" s="229"/>
    </row>
    <row r="714" spans="1:9" ht="13.15" hidden="1" customHeight="1" outlineLevel="2">
      <c r="A714" s="232"/>
      <c r="B714" s="234"/>
      <c r="C714" s="233"/>
      <c r="D714" s="232"/>
      <c r="E714" s="231"/>
      <c r="F714" s="231" t="s">
        <v>875</v>
      </c>
      <c r="G714" s="230"/>
      <c r="H714" s="229">
        <v>2.415</v>
      </c>
      <c r="I714" s="229"/>
    </row>
    <row r="715" spans="1:9" ht="3.75" hidden="1" customHeight="1" outlineLevel="2">
      <c r="A715" s="232"/>
      <c r="B715" s="234"/>
      <c r="C715" s="233"/>
      <c r="D715" s="232"/>
      <c r="E715" s="231"/>
      <c r="F715" s="231"/>
      <c r="G715" s="230"/>
      <c r="H715" s="295"/>
      <c r="I715" s="229"/>
    </row>
    <row r="716" spans="1:9" ht="13.15" hidden="1" customHeight="1" outlineLevel="2">
      <c r="A716" s="232"/>
      <c r="B716" s="234"/>
      <c r="C716" s="233"/>
      <c r="D716" s="232"/>
      <c r="E716" s="231"/>
      <c r="F716" s="295" t="s">
        <v>874</v>
      </c>
      <c r="G716" s="296"/>
      <c r="H716" s="295">
        <v>253</v>
      </c>
      <c r="I716" s="295" t="s">
        <v>153</v>
      </c>
    </row>
    <row r="717" spans="1:9" ht="13.15" hidden="1" customHeight="1" outlineLevel="2">
      <c r="A717" s="232"/>
      <c r="B717" s="234"/>
      <c r="C717" s="233"/>
      <c r="D717" s="232"/>
      <c r="E717" s="231"/>
      <c r="F717" s="231"/>
      <c r="G717" s="230"/>
      <c r="H717" s="229">
        <v>-0.36299999999999999</v>
      </c>
      <c r="I717" s="229"/>
    </row>
    <row r="718" spans="1:9" ht="13.15" hidden="1" customHeight="1" outlineLevel="2">
      <c r="A718" s="232"/>
      <c r="B718" s="234"/>
      <c r="C718" s="233"/>
      <c r="D718" s="232"/>
      <c r="E718" s="231" t="s">
        <v>337</v>
      </c>
      <c r="F718" s="231"/>
      <c r="G718" s="230"/>
      <c r="H718" s="229" t="s">
        <v>324</v>
      </c>
      <c r="I718" s="229"/>
    </row>
    <row r="719" spans="1:9" ht="13.15" hidden="1" customHeight="1" outlineLevel="2">
      <c r="A719" s="232"/>
      <c r="B719" s="234"/>
      <c r="C719" s="233"/>
      <c r="D719" s="232"/>
      <c r="E719" s="231"/>
      <c r="F719" s="231" t="s">
        <v>873</v>
      </c>
      <c r="G719" s="230"/>
      <c r="H719" s="229">
        <v>9.9160000000000004</v>
      </c>
      <c r="I719" s="229"/>
    </row>
    <row r="720" spans="1:9" ht="13.15" hidden="1" customHeight="1" outlineLevel="2">
      <c r="A720" s="232"/>
      <c r="B720" s="234"/>
      <c r="C720" s="233"/>
      <c r="D720" s="232"/>
      <c r="E720" s="231"/>
      <c r="F720" s="231" t="s">
        <v>393</v>
      </c>
      <c r="G720" s="230"/>
      <c r="H720" s="229">
        <v>-2.94</v>
      </c>
      <c r="I720" s="229"/>
    </row>
    <row r="721" spans="1:9" ht="13.15" hidden="1" customHeight="1" outlineLevel="2">
      <c r="A721" s="232"/>
      <c r="B721" s="234"/>
      <c r="C721" s="233"/>
      <c r="D721" s="232"/>
      <c r="E721" s="231"/>
      <c r="F721" s="231" t="s">
        <v>397</v>
      </c>
      <c r="G721" s="230"/>
      <c r="H721" s="229">
        <v>-1.764</v>
      </c>
      <c r="I721" s="229"/>
    </row>
    <row r="722" spans="1:9" ht="13.15" hidden="1" customHeight="1" outlineLevel="2">
      <c r="A722" s="232"/>
      <c r="B722" s="234"/>
      <c r="C722" s="233"/>
      <c r="D722" s="232"/>
      <c r="E722" s="231"/>
      <c r="F722" s="231" t="s">
        <v>396</v>
      </c>
      <c r="G722" s="230"/>
      <c r="H722" s="229">
        <v>0.82799999999999996</v>
      </c>
      <c r="I722" s="229"/>
    </row>
    <row r="723" spans="1:9" ht="13.15" hidden="1" customHeight="1" outlineLevel="2">
      <c r="A723" s="232"/>
      <c r="B723" s="234"/>
      <c r="C723" s="233"/>
      <c r="D723" s="232"/>
      <c r="E723" s="231"/>
      <c r="F723" s="231" t="s">
        <v>395</v>
      </c>
      <c r="G723" s="230"/>
      <c r="H723" s="229">
        <v>0.29099999999999998</v>
      </c>
      <c r="I723" s="229"/>
    </row>
    <row r="724" spans="1:9" ht="13.15" hidden="1" customHeight="1" outlineLevel="2">
      <c r="A724" s="232"/>
      <c r="B724" s="234"/>
      <c r="C724" s="233"/>
      <c r="D724" s="232"/>
      <c r="E724" s="231"/>
      <c r="F724" s="231" t="s">
        <v>872</v>
      </c>
      <c r="G724" s="230"/>
      <c r="H724" s="229">
        <v>12.73</v>
      </c>
      <c r="I724" s="229"/>
    </row>
    <row r="725" spans="1:9" ht="13.15" hidden="1" customHeight="1" outlineLevel="2">
      <c r="A725" s="232"/>
      <c r="B725" s="234"/>
      <c r="C725" s="233"/>
      <c r="D725" s="232"/>
      <c r="E725" s="231"/>
      <c r="F725" s="231" t="s">
        <v>393</v>
      </c>
      <c r="G725" s="230"/>
      <c r="H725" s="229">
        <v>-2.94</v>
      </c>
      <c r="I725" s="229"/>
    </row>
    <row r="726" spans="1:9" ht="13.15" hidden="1" customHeight="1" outlineLevel="2">
      <c r="A726" s="232"/>
      <c r="B726" s="234"/>
      <c r="C726" s="233"/>
      <c r="D726" s="232"/>
      <c r="E726" s="231"/>
      <c r="F726" s="231" t="s">
        <v>392</v>
      </c>
      <c r="G726" s="230"/>
      <c r="H726" s="229">
        <v>2.4400000000000004</v>
      </c>
      <c r="I726" s="229"/>
    </row>
    <row r="727" spans="1:9" ht="13.15" hidden="1" customHeight="1" outlineLevel="2">
      <c r="A727" s="232"/>
      <c r="B727" s="234"/>
      <c r="C727" s="233"/>
      <c r="D727" s="232"/>
      <c r="E727" s="231"/>
      <c r="F727" s="231" t="s">
        <v>342</v>
      </c>
      <c r="G727" s="230"/>
      <c r="H727" s="229">
        <v>-1.5760000000000001</v>
      </c>
      <c r="I727" s="229"/>
    </row>
    <row r="728" spans="1:9" ht="13.15" hidden="1" customHeight="1" outlineLevel="2">
      <c r="A728" s="232"/>
      <c r="B728" s="234"/>
      <c r="C728" s="233"/>
      <c r="D728" s="232"/>
      <c r="E728" s="231"/>
      <c r="F728" s="231" t="s">
        <v>391</v>
      </c>
      <c r="G728" s="230"/>
      <c r="H728" s="229">
        <v>1</v>
      </c>
      <c r="I728" s="229"/>
    </row>
    <row r="729" spans="1:9" ht="13.15" hidden="1" customHeight="1" outlineLevel="2">
      <c r="A729" s="232"/>
      <c r="B729" s="234"/>
      <c r="C729" s="233"/>
      <c r="D729" s="232"/>
      <c r="E729" s="231" t="s">
        <v>334</v>
      </c>
      <c r="F729" s="231"/>
      <c r="G729" s="230"/>
      <c r="H729" s="229" t="s">
        <v>324</v>
      </c>
      <c r="I729" s="229"/>
    </row>
    <row r="730" spans="1:9" ht="13.15" hidden="1" customHeight="1" outlineLevel="2">
      <c r="A730" s="232"/>
      <c r="B730" s="234"/>
      <c r="C730" s="233"/>
      <c r="D730" s="232"/>
      <c r="E730" s="231"/>
      <c r="F730" s="231" t="s">
        <v>390</v>
      </c>
      <c r="G730" s="230"/>
      <c r="H730" s="229">
        <v>46.015599999999999</v>
      </c>
      <c r="I730" s="229"/>
    </row>
    <row r="731" spans="1:9" ht="13.15" hidden="1" customHeight="1" outlineLevel="2">
      <c r="A731" s="232"/>
      <c r="B731" s="234"/>
      <c r="C731" s="233"/>
      <c r="D731" s="232"/>
      <c r="E731" s="231"/>
      <c r="F731" s="231" t="s">
        <v>389</v>
      </c>
      <c r="G731" s="230"/>
      <c r="H731" s="229">
        <v>1.5209999999999992</v>
      </c>
      <c r="I731" s="229"/>
    </row>
    <row r="732" spans="1:9" ht="13.15" hidden="1" customHeight="1" outlineLevel="2">
      <c r="A732" s="232"/>
      <c r="B732" s="234"/>
      <c r="C732" s="233"/>
      <c r="D732" s="232"/>
      <c r="E732" s="231"/>
      <c r="F732" s="231" t="s">
        <v>388</v>
      </c>
      <c r="G732" s="230"/>
      <c r="H732" s="229">
        <v>0.71999999999999953</v>
      </c>
      <c r="I732" s="229"/>
    </row>
    <row r="733" spans="1:9" ht="13.15" hidden="1" customHeight="1" outlineLevel="2">
      <c r="A733" s="232"/>
      <c r="B733" s="234"/>
      <c r="C733" s="233"/>
      <c r="D733" s="232"/>
      <c r="E733" s="231"/>
      <c r="F733" s="231" t="s">
        <v>387</v>
      </c>
      <c r="G733" s="230"/>
      <c r="H733" s="229">
        <v>-2.8875000000000002</v>
      </c>
      <c r="I733" s="229"/>
    </row>
    <row r="734" spans="1:9" ht="13.15" hidden="1" customHeight="1" outlineLevel="2">
      <c r="A734" s="232"/>
      <c r="B734" s="234"/>
      <c r="C734" s="233"/>
      <c r="D734" s="232"/>
      <c r="E734" s="231"/>
      <c r="F734" s="231" t="s">
        <v>352</v>
      </c>
      <c r="G734" s="230"/>
      <c r="H734" s="229">
        <v>-3.1520000000000001</v>
      </c>
      <c r="I734" s="229"/>
    </row>
    <row r="735" spans="1:9" ht="13.15" hidden="1" customHeight="1" outlineLevel="2">
      <c r="A735" s="232"/>
      <c r="B735" s="234"/>
      <c r="C735" s="233"/>
      <c r="D735" s="232"/>
      <c r="E735" s="231"/>
      <c r="F735" s="231" t="s">
        <v>365</v>
      </c>
      <c r="G735" s="230"/>
      <c r="H735" s="229">
        <v>-2.2654999999999998</v>
      </c>
      <c r="I735" s="229"/>
    </row>
    <row r="736" spans="1:9" ht="13.15" hidden="1" customHeight="1" outlineLevel="2">
      <c r="A736" s="232"/>
      <c r="B736" s="234"/>
      <c r="C736" s="233"/>
      <c r="D736" s="232"/>
      <c r="E736" s="231"/>
      <c r="F736" s="231" t="s">
        <v>384</v>
      </c>
      <c r="G736" s="230"/>
      <c r="H736" s="229">
        <v>-5.9535000000000009</v>
      </c>
      <c r="I736" s="229"/>
    </row>
    <row r="737" spans="1:9" ht="13.15" hidden="1" customHeight="1" outlineLevel="2">
      <c r="A737" s="232"/>
      <c r="B737" s="234"/>
      <c r="C737" s="233"/>
      <c r="D737" s="232"/>
      <c r="E737" s="231"/>
      <c r="F737" s="231" t="s">
        <v>386</v>
      </c>
      <c r="G737" s="230"/>
      <c r="H737" s="229">
        <v>25.942399999999999</v>
      </c>
      <c r="I737" s="229"/>
    </row>
    <row r="738" spans="1:9" ht="13.15" hidden="1" customHeight="1" outlineLevel="2">
      <c r="A738" s="232"/>
      <c r="B738" s="234"/>
      <c r="C738" s="233"/>
      <c r="D738" s="232"/>
      <c r="E738" s="231"/>
      <c r="F738" s="231" t="s">
        <v>385</v>
      </c>
      <c r="G738" s="230"/>
      <c r="H738" s="229">
        <v>-6.5124000000000004</v>
      </c>
      <c r="I738" s="229"/>
    </row>
    <row r="739" spans="1:9" ht="13.15" hidden="1" customHeight="1" outlineLevel="2">
      <c r="A739" s="232"/>
      <c r="B739" s="234"/>
      <c r="C739" s="233"/>
      <c r="D739" s="232"/>
      <c r="E739" s="231"/>
      <c r="F739" s="231" t="s">
        <v>384</v>
      </c>
      <c r="G739" s="230"/>
      <c r="H739" s="229">
        <v>-5.9535000000000009</v>
      </c>
      <c r="I739" s="229"/>
    </row>
    <row r="740" spans="1:9" ht="13.15" hidden="1" customHeight="1" outlineLevel="2">
      <c r="A740" s="232"/>
      <c r="B740" s="234"/>
      <c r="C740" s="233"/>
      <c r="D740" s="232"/>
      <c r="E740" s="231"/>
      <c r="F740" s="231" t="s">
        <v>383</v>
      </c>
      <c r="G740" s="230"/>
      <c r="H740" s="229">
        <v>2.9320000000000004</v>
      </c>
      <c r="I740" s="229"/>
    </row>
    <row r="741" spans="1:9" ht="13.15" hidden="1" customHeight="1" outlineLevel="2">
      <c r="A741" s="232"/>
      <c r="B741" s="234"/>
      <c r="C741" s="233"/>
      <c r="D741" s="232"/>
      <c r="E741" s="231"/>
      <c r="F741" s="231" t="s">
        <v>342</v>
      </c>
      <c r="G741" s="230"/>
      <c r="H741" s="229">
        <v>-1.5760000000000001</v>
      </c>
      <c r="I741" s="229"/>
    </row>
    <row r="742" spans="1:9" ht="13.15" hidden="1" customHeight="1" outlineLevel="2">
      <c r="A742" s="232"/>
      <c r="B742" s="234"/>
      <c r="C742" s="233"/>
      <c r="D742" s="232"/>
      <c r="E742" s="231"/>
      <c r="F742" s="231" t="s">
        <v>382</v>
      </c>
      <c r="G742" s="230"/>
      <c r="H742" s="229">
        <v>1.35</v>
      </c>
      <c r="I742" s="229"/>
    </row>
    <row r="743" spans="1:9" ht="13.15" hidden="1" customHeight="1" outlineLevel="2">
      <c r="A743" s="232"/>
      <c r="B743" s="234"/>
      <c r="C743" s="233"/>
      <c r="D743" s="232"/>
      <c r="E743" s="231" t="s">
        <v>331</v>
      </c>
      <c r="F743" s="231"/>
      <c r="G743" s="230"/>
      <c r="H743" s="229" t="s">
        <v>324</v>
      </c>
      <c r="I743" s="229"/>
    </row>
    <row r="744" spans="1:9" ht="13.15" hidden="1" customHeight="1" outlineLevel="2">
      <c r="A744" s="232"/>
      <c r="B744" s="234"/>
      <c r="C744" s="233"/>
      <c r="D744" s="232"/>
      <c r="E744" s="231"/>
      <c r="F744" s="231" t="s">
        <v>381</v>
      </c>
      <c r="G744" s="230"/>
      <c r="H744" s="229">
        <v>30.5748</v>
      </c>
      <c r="I744" s="229"/>
    </row>
    <row r="745" spans="1:9" ht="13.15" hidden="1" customHeight="1" outlineLevel="2">
      <c r="A745" s="232"/>
      <c r="B745" s="234"/>
      <c r="C745" s="233"/>
      <c r="D745" s="232"/>
      <c r="E745" s="231"/>
      <c r="F745" s="231" t="s">
        <v>352</v>
      </c>
      <c r="G745" s="230"/>
      <c r="H745" s="229">
        <v>-3.1520000000000001</v>
      </c>
      <c r="I745" s="229"/>
    </row>
    <row r="746" spans="1:9" ht="13.15" hidden="1" customHeight="1" outlineLevel="2">
      <c r="A746" s="232"/>
      <c r="B746" s="234"/>
      <c r="C746" s="233"/>
      <c r="D746" s="232"/>
      <c r="E746" s="231"/>
      <c r="F746" s="231" t="s">
        <v>380</v>
      </c>
      <c r="G746" s="230"/>
      <c r="H746" s="229">
        <v>-1.2749999999999999</v>
      </c>
      <c r="I746" s="229"/>
    </row>
    <row r="747" spans="1:9" ht="13.15" hidden="1" customHeight="1" outlineLevel="2">
      <c r="A747" s="232"/>
      <c r="B747" s="234"/>
      <c r="C747" s="233"/>
      <c r="D747" s="232"/>
      <c r="E747" s="231"/>
      <c r="F747" s="231" t="s">
        <v>379</v>
      </c>
      <c r="G747" s="230"/>
      <c r="H747" s="229">
        <v>1.175</v>
      </c>
      <c r="I747" s="229"/>
    </row>
    <row r="748" spans="1:9" ht="13.15" hidden="1" customHeight="1" outlineLevel="2">
      <c r="A748" s="232"/>
      <c r="B748" s="234"/>
      <c r="C748" s="233"/>
      <c r="D748" s="232"/>
      <c r="E748" s="231" t="s">
        <v>378</v>
      </c>
      <c r="F748" s="231"/>
      <c r="G748" s="230"/>
      <c r="H748" s="229" t="s">
        <v>324</v>
      </c>
      <c r="I748" s="229"/>
    </row>
    <row r="749" spans="1:9" ht="13.15" hidden="1" customHeight="1" outlineLevel="2">
      <c r="A749" s="232"/>
      <c r="B749" s="234"/>
      <c r="C749" s="233"/>
      <c r="D749" s="232"/>
      <c r="E749" s="231"/>
      <c r="F749" s="231" t="s">
        <v>871</v>
      </c>
      <c r="G749" s="230"/>
      <c r="H749" s="229">
        <v>2.04</v>
      </c>
      <c r="I749" s="229"/>
    </row>
    <row r="750" spans="1:9" ht="13.15" hidden="1" customHeight="1" outlineLevel="2">
      <c r="A750" s="232"/>
      <c r="B750" s="234"/>
      <c r="C750" s="233"/>
      <c r="D750" s="232"/>
      <c r="E750" s="231" t="s">
        <v>376</v>
      </c>
      <c r="F750" s="231"/>
      <c r="G750" s="230"/>
      <c r="H750" s="229" t="s">
        <v>324</v>
      </c>
      <c r="I750" s="229"/>
    </row>
    <row r="751" spans="1:9" ht="13.15" hidden="1" customHeight="1" outlineLevel="2">
      <c r="A751" s="232"/>
      <c r="B751" s="234"/>
      <c r="C751" s="233"/>
      <c r="D751" s="232"/>
      <c r="E751" s="231"/>
      <c r="F751" s="231" t="s">
        <v>870</v>
      </c>
      <c r="G751" s="230"/>
      <c r="H751" s="229">
        <v>78.39</v>
      </c>
      <c r="I751" s="229"/>
    </row>
    <row r="752" spans="1:9" ht="13.15" hidden="1" customHeight="1" outlineLevel="2">
      <c r="A752" s="232"/>
      <c r="B752" s="234"/>
      <c r="C752" s="233"/>
      <c r="D752" s="232"/>
      <c r="E752" s="231"/>
      <c r="F752" s="231" t="s">
        <v>869</v>
      </c>
      <c r="G752" s="230"/>
      <c r="H752" s="229">
        <v>96.560400000000016</v>
      </c>
      <c r="I752" s="229"/>
    </row>
    <row r="753" spans="1:9" ht="13.15" hidden="1" customHeight="1" outlineLevel="2">
      <c r="A753" s="232"/>
      <c r="B753" s="234"/>
      <c r="C753" s="233"/>
      <c r="D753" s="232"/>
      <c r="E753" s="231"/>
      <c r="F753" s="231" t="s">
        <v>373</v>
      </c>
      <c r="G753" s="230"/>
      <c r="H753" s="229">
        <v>-17.64</v>
      </c>
      <c r="I753" s="229"/>
    </row>
    <row r="754" spans="1:9" ht="13.15" hidden="1" customHeight="1" outlineLevel="2">
      <c r="A754" s="232"/>
      <c r="B754" s="234"/>
      <c r="C754" s="233"/>
      <c r="D754" s="232"/>
      <c r="E754" s="231"/>
      <c r="F754" s="231" t="s">
        <v>372</v>
      </c>
      <c r="G754" s="230"/>
      <c r="H754" s="229">
        <v>7.3200000000000012</v>
      </c>
      <c r="I754" s="229"/>
    </row>
    <row r="755" spans="1:9" ht="13.15" hidden="1" customHeight="1" outlineLevel="2">
      <c r="A755" s="232"/>
      <c r="B755" s="234"/>
      <c r="C755" s="233"/>
      <c r="D755" s="232"/>
      <c r="E755" s="231"/>
      <c r="F755" s="231" t="s">
        <v>371</v>
      </c>
      <c r="G755" s="230"/>
      <c r="H755" s="229">
        <v>-9.31</v>
      </c>
      <c r="I755" s="229"/>
    </row>
    <row r="756" spans="1:9" ht="13.15" hidden="1" customHeight="1" outlineLevel="2">
      <c r="A756" s="232"/>
      <c r="B756" s="234"/>
      <c r="C756" s="233"/>
      <c r="D756" s="232"/>
      <c r="E756" s="231"/>
      <c r="F756" s="231" t="s">
        <v>370</v>
      </c>
      <c r="G756" s="230"/>
      <c r="H756" s="229">
        <v>2.7200000000000006</v>
      </c>
      <c r="I756" s="229"/>
    </row>
    <row r="757" spans="1:9" ht="13.15" hidden="1" customHeight="1" outlineLevel="2">
      <c r="A757" s="232"/>
      <c r="B757" s="234"/>
      <c r="C757" s="233"/>
      <c r="D757" s="232"/>
      <c r="E757" s="231"/>
      <c r="F757" s="231" t="s">
        <v>369</v>
      </c>
      <c r="G757" s="230"/>
      <c r="H757" s="229">
        <v>-12.005000000000003</v>
      </c>
      <c r="I757" s="229"/>
    </row>
    <row r="758" spans="1:9" ht="13.15" hidden="1" customHeight="1" outlineLevel="2">
      <c r="A758" s="232"/>
      <c r="B758" s="234"/>
      <c r="C758" s="233"/>
      <c r="D758" s="232"/>
      <c r="E758" s="231"/>
      <c r="F758" s="231" t="s">
        <v>367</v>
      </c>
      <c r="G758" s="230"/>
      <c r="H758" s="229">
        <v>2.9400000000000004</v>
      </c>
      <c r="I758" s="229"/>
    </row>
    <row r="759" spans="1:9" ht="13.15" hidden="1" customHeight="1" outlineLevel="2">
      <c r="A759" s="232"/>
      <c r="B759" s="234"/>
      <c r="C759" s="233"/>
      <c r="D759" s="232"/>
      <c r="E759" s="231"/>
      <c r="F759" s="231" t="s">
        <v>364</v>
      </c>
      <c r="G759" s="230"/>
      <c r="H759" s="229">
        <v>-8.82</v>
      </c>
      <c r="I759" s="229"/>
    </row>
    <row r="760" spans="1:9" ht="13.15" hidden="1" customHeight="1" outlineLevel="2">
      <c r="A760" s="232"/>
      <c r="B760" s="234"/>
      <c r="C760" s="233"/>
      <c r="D760" s="232"/>
      <c r="E760" s="231"/>
      <c r="F760" s="231" t="s">
        <v>363</v>
      </c>
      <c r="G760" s="230"/>
      <c r="H760" s="229">
        <v>2.964</v>
      </c>
      <c r="I760" s="229"/>
    </row>
    <row r="761" spans="1:9" ht="13.15" hidden="1" customHeight="1" outlineLevel="2">
      <c r="A761" s="232"/>
      <c r="B761" s="234"/>
      <c r="C761" s="233"/>
      <c r="D761" s="232"/>
      <c r="E761" s="231"/>
      <c r="F761" s="231" t="s">
        <v>362</v>
      </c>
      <c r="G761" s="230"/>
      <c r="H761" s="229">
        <v>0.873</v>
      </c>
      <c r="I761" s="229"/>
    </row>
    <row r="762" spans="1:9" ht="13.15" hidden="1" customHeight="1" outlineLevel="2">
      <c r="A762" s="232"/>
      <c r="B762" s="234"/>
      <c r="C762" s="233"/>
      <c r="D762" s="232"/>
      <c r="E762" s="231"/>
      <c r="F762" s="231" t="s">
        <v>361</v>
      </c>
      <c r="G762" s="230"/>
      <c r="H762" s="229">
        <v>-3.0367999999999999</v>
      </c>
      <c r="I762" s="229"/>
    </row>
    <row r="763" spans="1:9" ht="13.15" hidden="1" customHeight="1" outlineLevel="2">
      <c r="A763" s="232"/>
      <c r="B763" s="234"/>
      <c r="C763" s="233"/>
      <c r="D763" s="232"/>
      <c r="E763" s="231"/>
      <c r="F763" s="231" t="s">
        <v>360</v>
      </c>
      <c r="G763" s="230"/>
      <c r="H763" s="229">
        <v>1</v>
      </c>
      <c r="I763" s="229"/>
    </row>
    <row r="764" spans="1:9" ht="13.15" hidden="1" customHeight="1" outlineLevel="2">
      <c r="A764" s="232"/>
      <c r="B764" s="234"/>
      <c r="C764" s="233"/>
      <c r="D764" s="232"/>
      <c r="E764" s="231"/>
      <c r="F764" s="231" t="s">
        <v>359</v>
      </c>
      <c r="G764" s="230"/>
      <c r="H764" s="229">
        <v>0.28799999999999998</v>
      </c>
      <c r="I764" s="229"/>
    </row>
    <row r="765" spans="1:9" ht="13.15" hidden="1" customHeight="1" outlineLevel="2">
      <c r="A765" s="232"/>
      <c r="B765" s="234"/>
      <c r="C765" s="233"/>
      <c r="D765" s="232"/>
      <c r="E765" s="231"/>
      <c r="F765" s="231" t="s">
        <v>358</v>
      </c>
      <c r="G765" s="230"/>
      <c r="H765" s="229">
        <v>-9.1980000000000004</v>
      </c>
      <c r="I765" s="229"/>
    </row>
    <row r="766" spans="1:9" ht="13.15" hidden="1" customHeight="1" outlineLevel="2">
      <c r="A766" s="232"/>
      <c r="B766" s="234"/>
      <c r="C766" s="233"/>
      <c r="D766" s="232"/>
      <c r="E766" s="231"/>
      <c r="F766" s="231" t="s">
        <v>357</v>
      </c>
      <c r="G766" s="230"/>
      <c r="H766" s="229">
        <v>3.012</v>
      </c>
      <c r="I766" s="229"/>
    </row>
    <row r="767" spans="1:9" ht="13.15" hidden="1" customHeight="1" outlineLevel="2">
      <c r="A767" s="232"/>
      <c r="B767" s="234"/>
      <c r="C767" s="233"/>
      <c r="D767" s="232"/>
      <c r="E767" s="231"/>
      <c r="F767" s="231" t="s">
        <v>356</v>
      </c>
      <c r="G767" s="230"/>
      <c r="H767" s="229">
        <v>0.8819999999999999</v>
      </c>
      <c r="I767" s="229"/>
    </row>
    <row r="768" spans="1:9" ht="13.15" hidden="1" customHeight="1" outlineLevel="2">
      <c r="A768" s="232"/>
      <c r="B768" s="234"/>
      <c r="C768" s="233"/>
      <c r="D768" s="232"/>
      <c r="E768" s="231" t="s">
        <v>329</v>
      </c>
      <c r="G768" s="230"/>
      <c r="H768" s="229" t="s">
        <v>324</v>
      </c>
      <c r="I768" s="229"/>
    </row>
    <row r="769" spans="1:15" ht="13.15" hidden="1" customHeight="1" outlineLevel="2">
      <c r="A769" s="232"/>
      <c r="B769" s="234"/>
      <c r="C769" s="233"/>
      <c r="D769" s="232"/>
      <c r="E769" s="231"/>
      <c r="F769" s="231" t="s">
        <v>868</v>
      </c>
      <c r="G769" s="230"/>
      <c r="H769" s="229">
        <v>4.1808000000000005</v>
      </c>
      <c r="I769" s="229"/>
    </row>
    <row r="770" spans="1:15" ht="13.15" hidden="1" customHeight="1" outlineLevel="2">
      <c r="A770" s="232"/>
      <c r="B770" s="234"/>
      <c r="C770" s="233"/>
      <c r="D770" s="232"/>
      <c r="E770" s="231" t="s">
        <v>348</v>
      </c>
      <c r="G770" s="230"/>
      <c r="H770" s="229" t="s">
        <v>324</v>
      </c>
      <c r="I770" s="229"/>
    </row>
    <row r="771" spans="1:15" ht="13.15" hidden="1" customHeight="1" outlineLevel="2">
      <c r="A771" s="232"/>
      <c r="B771" s="234"/>
      <c r="C771" s="233"/>
      <c r="D771" s="232"/>
      <c r="E771" s="231"/>
      <c r="F771" s="231" t="s">
        <v>867</v>
      </c>
      <c r="G771" s="230"/>
      <c r="H771" s="229">
        <v>12.06</v>
      </c>
      <c r="I771" s="229"/>
    </row>
    <row r="772" spans="1:15" ht="13.15" hidden="1" customHeight="1" outlineLevel="2">
      <c r="A772" s="232"/>
      <c r="B772" s="234"/>
      <c r="C772" s="233"/>
      <c r="D772" s="232"/>
      <c r="E772" s="231"/>
      <c r="F772" s="231" t="s">
        <v>346</v>
      </c>
      <c r="G772" s="230"/>
      <c r="H772" s="229">
        <v>-2.94</v>
      </c>
      <c r="I772" s="229"/>
    </row>
    <row r="773" spans="1:15" ht="13.15" hidden="1" customHeight="1" outlineLevel="2">
      <c r="A773" s="232"/>
      <c r="B773" s="234"/>
      <c r="C773" s="233"/>
      <c r="D773" s="232"/>
      <c r="E773" s="231"/>
      <c r="F773" s="231" t="s">
        <v>345</v>
      </c>
      <c r="G773" s="230"/>
      <c r="H773" s="229">
        <v>0.98799999999999999</v>
      </c>
      <c r="I773" s="229"/>
    </row>
    <row r="774" spans="1:15" ht="13.15" hidden="1" customHeight="1" outlineLevel="2">
      <c r="A774" s="232"/>
      <c r="B774" s="234"/>
      <c r="C774" s="233"/>
      <c r="D774" s="232"/>
      <c r="E774" s="231"/>
      <c r="F774" s="231" t="s">
        <v>344</v>
      </c>
      <c r="G774" s="230"/>
      <c r="H774" s="229">
        <v>0.29099999999999998</v>
      </c>
      <c r="I774" s="229"/>
    </row>
    <row r="775" spans="1:15" ht="13.15" hidden="1" customHeight="1" outlineLevel="2">
      <c r="A775" s="232"/>
      <c r="B775" s="234"/>
      <c r="C775" s="233"/>
      <c r="D775" s="232"/>
      <c r="E775" s="231" t="s">
        <v>325</v>
      </c>
      <c r="G775" s="230"/>
      <c r="H775" s="229" t="s">
        <v>324</v>
      </c>
      <c r="I775" s="229"/>
    </row>
    <row r="776" spans="1:15" ht="13.15" hidden="1" customHeight="1" outlineLevel="2">
      <c r="A776" s="232"/>
      <c r="B776" s="234"/>
      <c r="C776" s="233"/>
      <c r="D776" s="232"/>
      <c r="E776" s="231"/>
      <c r="F776" s="231" t="s">
        <v>866</v>
      </c>
      <c r="G776" s="230"/>
      <c r="H776" s="229">
        <v>4.3148000000000009</v>
      </c>
      <c r="I776" s="229"/>
    </row>
    <row r="777" spans="1:15" ht="4.9000000000000004" hidden="1" customHeight="1" outlineLevel="2">
      <c r="A777" s="232"/>
      <c r="B777" s="234"/>
      <c r="C777" s="233"/>
      <c r="D777" s="232"/>
      <c r="E777" s="231"/>
      <c r="F777" s="231"/>
      <c r="G777" s="230"/>
      <c r="H777" s="229"/>
      <c r="I777" s="229"/>
    </row>
    <row r="778" spans="1:15" ht="25.5" outlineLevel="1" collapsed="1">
      <c r="A778" s="277">
        <f>MAX(A692:A777)+1</f>
        <v>128</v>
      </c>
      <c r="B778" s="278" t="str">
        <f>CONCATENATE(MID(C778,1,5),MID(C778,7,4),MID(D778,1,1),MID(A778,1,3))</f>
        <v>612325452C128</v>
      </c>
      <c r="C778" s="278" t="s">
        <v>865</v>
      </c>
      <c r="D778" s="277" t="s">
        <v>301</v>
      </c>
      <c r="E778" s="279"/>
      <c r="F778" s="280" t="s">
        <v>864</v>
      </c>
      <c r="G778" s="281"/>
      <c r="H778" s="282">
        <v>109</v>
      </c>
      <c r="I778" s="282" t="s">
        <v>153</v>
      </c>
      <c r="J778" s="66">
        <v>0</v>
      </c>
      <c r="K778" s="66">
        <f>ROUND(H778*J778,1)</f>
        <v>0</v>
      </c>
      <c r="L778" s="283">
        <v>6.1999999999999998E-3</v>
      </c>
      <c r="M778" s="284">
        <f>ROUND(H778*L778,5)</f>
        <v>0.67579999999999996</v>
      </c>
      <c r="N778" s="283">
        <v>0</v>
      </c>
      <c r="O778" s="284">
        <f>ROUND(H778*N778,5)</f>
        <v>0</v>
      </c>
    </row>
    <row r="779" spans="1:15" ht="13.15" hidden="1" customHeight="1" outlineLevel="2">
      <c r="A779" s="232"/>
      <c r="B779" s="234"/>
      <c r="C779" s="233"/>
      <c r="D779" s="232"/>
      <c r="E779" s="231"/>
      <c r="F779" s="231"/>
      <c r="G779" s="230"/>
      <c r="H779" s="229">
        <v>109</v>
      </c>
      <c r="I779" s="229"/>
    </row>
    <row r="780" spans="1:15" ht="38.25" outlineLevel="1" collapsed="1">
      <c r="A780" s="277">
        <f>MAX(A758:A779)+1</f>
        <v>129</v>
      </c>
      <c r="B780" s="278" t="str">
        <f>CONCATENATE(MID(C780,1,5),MID(C780,7,4),MID(D780,1,1),MID(A780,1,3))</f>
        <v>612325423C129</v>
      </c>
      <c r="C780" s="278" t="s">
        <v>863</v>
      </c>
      <c r="D780" s="277" t="s">
        <v>301</v>
      </c>
      <c r="E780" s="279"/>
      <c r="F780" s="280" t="s">
        <v>862</v>
      </c>
      <c r="G780" s="281"/>
      <c r="H780" s="282">
        <v>64.599999999999994</v>
      </c>
      <c r="I780" s="282" t="s">
        <v>153</v>
      </c>
      <c r="J780" s="66">
        <v>0</v>
      </c>
      <c r="K780" s="66">
        <f>ROUND(H780*J780,1)</f>
        <v>0</v>
      </c>
      <c r="L780" s="283">
        <v>2.8400000000000002E-2</v>
      </c>
      <c r="M780" s="284">
        <f>ROUND(H780*L780,5)</f>
        <v>1.83464</v>
      </c>
      <c r="N780" s="283">
        <v>0.02</v>
      </c>
      <c r="O780" s="284">
        <f>ROUND(H780*N780,5)</f>
        <v>1.292</v>
      </c>
    </row>
    <row r="781" spans="1:15" ht="13.15" hidden="1" customHeight="1" outlineLevel="2">
      <c r="A781" s="232"/>
      <c r="B781" s="234"/>
      <c r="C781" s="233"/>
      <c r="D781" s="232"/>
      <c r="E781" s="231"/>
      <c r="F781" s="231"/>
      <c r="G781" s="230"/>
      <c r="H781" s="229">
        <v>8.6999999999999994E-2</v>
      </c>
      <c r="I781" s="229"/>
    </row>
    <row r="782" spans="1:15" ht="13.15" hidden="1" customHeight="1" outlineLevel="2">
      <c r="A782" s="232"/>
      <c r="B782" s="234"/>
      <c r="C782" s="233"/>
      <c r="D782" s="232"/>
      <c r="E782" s="231" t="s">
        <v>334</v>
      </c>
      <c r="F782" s="231"/>
      <c r="G782" s="230"/>
      <c r="H782" s="229" t="s">
        <v>324</v>
      </c>
      <c r="I782" s="229"/>
    </row>
    <row r="783" spans="1:15" ht="13.15" hidden="1" customHeight="1" outlineLevel="2">
      <c r="A783" s="232"/>
      <c r="B783" s="234"/>
      <c r="C783" s="233"/>
      <c r="D783" s="232"/>
      <c r="E783" s="231"/>
      <c r="F783" s="231" t="s">
        <v>390</v>
      </c>
      <c r="G783" s="230"/>
      <c r="H783" s="229">
        <v>46.015599999999999</v>
      </c>
      <c r="I783" s="229"/>
    </row>
    <row r="784" spans="1:15" ht="13.15" hidden="1" customHeight="1" outlineLevel="2">
      <c r="A784" s="232"/>
      <c r="B784" s="234"/>
      <c r="C784" s="233"/>
      <c r="D784" s="232"/>
      <c r="E784" s="231"/>
      <c r="F784" s="231" t="s">
        <v>389</v>
      </c>
      <c r="G784" s="230"/>
      <c r="H784" s="229">
        <v>1.5209999999999992</v>
      </c>
      <c r="I784" s="229"/>
    </row>
    <row r="785" spans="1:9" ht="13.15" hidden="1" customHeight="1" outlineLevel="2">
      <c r="A785" s="232"/>
      <c r="B785" s="234"/>
      <c r="C785" s="233"/>
      <c r="D785" s="232"/>
      <c r="E785" s="231"/>
      <c r="F785" s="231" t="s">
        <v>388</v>
      </c>
      <c r="G785" s="230"/>
      <c r="H785" s="229">
        <v>0.71999999999999953</v>
      </c>
      <c r="I785" s="229"/>
    </row>
    <row r="786" spans="1:9" ht="13.15" hidden="1" customHeight="1" outlineLevel="2">
      <c r="A786" s="232"/>
      <c r="B786" s="234"/>
      <c r="C786" s="233"/>
      <c r="D786" s="232"/>
      <c r="E786" s="231"/>
      <c r="F786" s="231" t="s">
        <v>387</v>
      </c>
      <c r="G786" s="230"/>
      <c r="H786" s="229">
        <v>-2.8875000000000002</v>
      </c>
      <c r="I786" s="229"/>
    </row>
    <row r="787" spans="1:9" ht="13.15" hidden="1" customHeight="1" outlineLevel="2">
      <c r="A787" s="232"/>
      <c r="B787" s="234"/>
      <c r="C787" s="233"/>
      <c r="D787" s="232"/>
      <c r="E787" s="231"/>
      <c r="F787" s="231" t="s">
        <v>352</v>
      </c>
      <c r="G787" s="230"/>
      <c r="H787" s="229">
        <v>-3.1520000000000001</v>
      </c>
      <c r="I787" s="229"/>
    </row>
    <row r="788" spans="1:9" ht="13.15" hidden="1" customHeight="1" outlineLevel="2">
      <c r="A788" s="232"/>
      <c r="B788" s="234"/>
      <c r="C788" s="233"/>
      <c r="D788" s="232"/>
      <c r="E788" s="231"/>
      <c r="F788" s="231" t="s">
        <v>365</v>
      </c>
      <c r="G788" s="230"/>
      <c r="H788" s="229">
        <v>-2.2654999999999998</v>
      </c>
      <c r="I788" s="229"/>
    </row>
    <row r="789" spans="1:9" ht="13.15" hidden="1" customHeight="1" outlineLevel="2">
      <c r="A789" s="232"/>
      <c r="B789" s="234"/>
      <c r="C789" s="233"/>
      <c r="D789" s="232"/>
      <c r="E789" s="231"/>
      <c r="F789" s="231" t="s">
        <v>384</v>
      </c>
      <c r="G789" s="230"/>
      <c r="H789" s="229">
        <v>-5.9535000000000009</v>
      </c>
      <c r="I789" s="229"/>
    </row>
    <row r="790" spans="1:9" ht="13.15" hidden="1" customHeight="1" outlineLevel="2">
      <c r="A790" s="232"/>
      <c r="B790" s="234"/>
      <c r="C790" s="233"/>
      <c r="D790" s="232"/>
      <c r="E790" s="231"/>
      <c r="F790" s="231" t="s">
        <v>386</v>
      </c>
      <c r="G790" s="230"/>
      <c r="H790" s="229">
        <v>25.942399999999999</v>
      </c>
      <c r="I790" s="229"/>
    </row>
    <row r="791" spans="1:9" ht="13.15" hidden="1" customHeight="1" outlineLevel="2">
      <c r="A791" s="232"/>
      <c r="B791" s="234"/>
      <c r="C791" s="233"/>
      <c r="D791" s="232"/>
      <c r="E791" s="231"/>
      <c r="F791" s="231" t="s">
        <v>385</v>
      </c>
      <c r="G791" s="230"/>
      <c r="H791" s="229">
        <v>-6.5124000000000004</v>
      </c>
      <c r="I791" s="229"/>
    </row>
    <row r="792" spans="1:9" ht="13.15" hidden="1" customHeight="1" outlineLevel="2">
      <c r="A792" s="232"/>
      <c r="B792" s="234"/>
      <c r="C792" s="233"/>
      <c r="D792" s="232"/>
      <c r="E792" s="231"/>
      <c r="F792" s="231" t="s">
        <v>384</v>
      </c>
      <c r="G792" s="230"/>
      <c r="H792" s="229">
        <v>-5.9535000000000009</v>
      </c>
      <c r="I792" s="229"/>
    </row>
    <row r="793" spans="1:9" ht="13.15" hidden="1" customHeight="1" outlineLevel="2">
      <c r="A793" s="232"/>
      <c r="B793" s="234"/>
      <c r="C793" s="233"/>
      <c r="D793" s="232"/>
      <c r="E793" s="231"/>
      <c r="F793" s="231" t="s">
        <v>383</v>
      </c>
      <c r="G793" s="230"/>
      <c r="H793" s="229">
        <v>2.9320000000000004</v>
      </c>
      <c r="I793" s="229"/>
    </row>
    <row r="794" spans="1:9" ht="13.15" hidden="1" customHeight="1" outlineLevel="2">
      <c r="A794" s="232"/>
      <c r="B794" s="234"/>
      <c r="C794" s="233"/>
      <c r="D794" s="232"/>
      <c r="E794" s="231"/>
      <c r="F794" s="231" t="s">
        <v>342</v>
      </c>
      <c r="G794" s="230"/>
      <c r="H794" s="229">
        <v>-1.5760000000000001</v>
      </c>
      <c r="I794" s="229"/>
    </row>
    <row r="795" spans="1:9" ht="13.15" hidden="1" customHeight="1" outlineLevel="2">
      <c r="A795" s="232"/>
      <c r="B795" s="234"/>
      <c r="C795" s="233"/>
      <c r="D795" s="232"/>
      <c r="E795" s="231"/>
      <c r="F795" s="231" t="s">
        <v>382</v>
      </c>
      <c r="G795" s="230"/>
      <c r="H795" s="229">
        <v>1.35</v>
      </c>
      <c r="I795" s="229"/>
    </row>
    <row r="796" spans="1:9" ht="13.15" hidden="1" customHeight="1" outlineLevel="2">
      <c r="A796" s="232"/>
      <c r="B796" s="234"/>
      <c r="C796" s="233"/>
      <c r="D796" s="232"/>
      <c r="E796" s="231" t="s">
        <v>331</v>
      </c>
      <c r="F796" s="231"/>
      <c r="G796" s="230"/>
      <c r="H796" s="229" t="s">
        <v>324</v>
      </c>
      <c r="I796" s="229"/>
    </row>
    <row r="797" spans="1:9" ht="13.15" hidden="1" customHeight="1" outlineLevel="2">
      <c r="A797" s="232"/>
      <c r="B797" s="234"/>
      <c r="C797" s="233"/>
      <c r="D797" s="232"/>
      <c r="E797" s="231"/>
      <c r="F797" s="231" t="s">
        <v>381</v>
      </c>
      <c r="G797" s="230"/>
      <c r="H797" s="229">
        <v>30.5748</v>
      </c>
      <c r="I797" s="229"/>
    </row>
    <row r="798" spans="1:9" ht="13.15" hidden="1" customHeight="1" outlineLevel="2">
      <c r="A798" s="232"/>
      <c r="B798" s="234"/>
      <c r="C798" s="233"/>
      <c r="D798" s="232"/>
      <c r="E798" s="231"/>
      <c r="F798" s="231" t="s">
        <v>352</v>
      </c>
      <c r="G798" s="230"/>
      <c r="H798" s="229">
        <v>-3.1520000000000001</v>
      </c>
      <c r="I798" s="229"/>
    </row>
    <row r="799" spans="1:9" ht="13.15" hidden="1" customHeight="1" outlineLevel="2">
      <c r="A799" s="232"/>
      <c r="B799" s="234"/>
      <c r="C799" s="233"/>
      <c r="D799" s="232"/>
      <c r="E799" s="231"/>
      <c r="F799" s="231" t="s">
        <v>380</v>
      </c>
      <c r="G799" s="230"/>
      <c r="H799" s="229">
        <v>-1.2749999999999999</v>
      </c>
      <c r="I799" s="229"/>
    </row>
    <row r="800" spans="1:9" ht="13.15" hidden="1" customHeight="1" outlineLevel="2">
      <c r="A800" s="232"/>
      <c r="B800" s="234"/>
      <c r="C800" s="233"/>
      <c r="D800" s="232"/>
      <c r="E800" s="231"/>
      <c r="F800" s="231" t="s">
        <v>379</v>
      </c>
      <c r="G800" s="230"/>
      <c r="H800" s="229">
        <v>1.175</v>
      </c>
      <c r="I800" s="229"/>
    </row>
    <row r="801" spans="1:15" ht="13.15" hidden="1" customHeight="1" outlineLevel="2">
      <c r="A801" s="232"/>
      <c r="B801" s="234"/>
      <c r="C801" s="233"/>
      <c r="D801" s="232"/>
      <c r="E801" s="231" t="s">
        <v>861</v>
      </c>
      <c r="F801" s="231"/>
      <c r="G801" s="230"/>
      <c r="H801" s="229"/>
      <c r="I801" s="229"/>
    </row>
    <row r="802" spans="1:15" ht="13.15" hidden="1" customHeight="1" outlineLevel="2">
      <c r="A802" s="232"/>
      <c r="B802" s="234"/>
      <c r="C802" s="233"/>
      <c r="D802" s="232"/>
      <c r="E802" s="231"/>
      <c r="F802" s="231" t="s">
        <v>860</v>
      </c>
      <c r="G802" s="230"/>
      <c r="H802" s="229">
        <v>-15.39</v>
      </c>
      <c r="I802" s="229"/>
    </row>
    <row r="803" spans="1:15" ht="13.15" hidden="1" customHeight="1" outlineLevel="2">
      <c r="A803" s="232"/>
      <c r="B803" s="234"/>
      <c r="C803" s="233"/>
      <c r="D803" s="232"/>
      <c r="E803" s="231"/>
      <c r="F803" s="231" t="s">
        <v>859</v>
      </c>
      <c r="G803" s="230"/>
      <c r="H803" s="229">
        <v>2.4000000000000004</v>
      </c>
      <c r="I803" s="229"/>
    </row>
    <row r="804" spans="1:15" ht="25.5" outlineLevel="1" collapsed="1">
      <c r="A804" s="277">
        <f>MAX(A780:A803)+1</f>
        <v>130</v>
      </c>
      <c r="B804" s="278" t="str">
        <f>CONCATENATE(MID(C804,1,5),MID(C804,7,4),MID(D804,1,1),MID(A804,1,3))</f>
        <v>612325453C130</v>
      </c>
      <c r="C804" s="278" t="s">
        <v>858</v>
      </c>
      <c r="D804" s="277" t="s">
        <v>301</v>
      </c>
      <c r="E804" s="279"/>
      <c r="F804" s="280" t="s">
        <v>857</v>
      </c>
      <c r="G804" s="281"/>
      <c r="H804" s="282">
        <v>64.599999999999994</v>
      </c>
      <c r="I804" s="282" t="s">
        <v>153</v>
      </c>
      <c r="J804" s="66">
        <v>0</v>
      </c>
      <c r="K804" s="66">
        <f>ROUND(H804*J804,1)</f>
        <v>0</v>
      </c>
      <c r="L804" s="283">
        <v>1.04E-2</v>
      </c>
      <c r="M804" s="284">
        <f>ROUND(H804*L804,5)</f>
        <v>0.67183999999999999</v>
      </c>
      <c r="N804" s="283">
        <v>0</v>
      </c>
      <c r="O804" s="284">
        <f>ROUND(H804*N804,5)</f>
        <v>0</v>
      </c>
    </row>
    <row r="805" spans="1:15" ht="13.15" hidden="1" customHeight="1" outlineLevel="2">
      <c r="A805" s="232"/>
      <c r="B805" s="234"/>
      <c r="C805" s="233"/>
      <c r="D805" s="232"/>
      <c r="E805" s="231"/>
      <c r="F805" s="231"/>
      <c r="G805" s="230"/>
      <c r="H805" s="229">
        <v>64.599999999999994</v>
      </c>
      <c r="I805" s="229"/>
    </row>
    <row r="806" spans="1:15" ht="25.5" outlineLevel="1" collapsed="1">
      <c r="A806" s="277">
        <f>MAX(A784:A805)+1</f>
        <v>131</v>
      </c>
      <c r="B806" s="278" t="str">
        <f>CONCATENATE(MID(C806,1,5),MID(C806,7,4),MID(D806,1,1),MID(A806,1,3))</f>
        <v>619995001C131</v>
      </c>
      <c r="C806" s="278" t="s">
        <v>855</v>
      </c>
      <c r="D806" s="277" t="s">
        <v>301</v>
      </c>
      <c r="E806" s="279"/>
      <c r="F806" s="280" t="s">
        <v>856</v>
      </c>
      <c r="G806" s="281"/>
      <c r="H806" s="282">
        <v>4.8</v>
      </c>
      <c r="I806" s="282" t="s">
        <v>235</v>
      </c>
      <c r="J806" s="66">
        <v>0</v>
      </c>
      <c r="K806" s="66">
        <f>ROUND(H806*J806,1)</f>
        <v>0</v>
      </c>
      <c r="L806" s="283">
        <v>2.2100000000000002E-3</v>
      </c>
      <c r="M806" s="284">
        <f>ROUND(H806*L806,5)</f>
        <v>1.061E-2</v>
      </c>
      <c r="N806" s="283">
        <v>1.92E-3</v>
      </c>
      <c r="O806" s="284">
        <f>ROUND(H806*N806,5)</f>
        <v>9.2200000000000008E-3</v>
      </c>
    </row>
    <row r="807" spans="1:15" ht="13.15" hidden="1" customHeight="1" outlineLevel="2">
      <c r="A807" s="232"/>
      <c r="B807" s="234"/>
      <c r="C807" s="233"/>
      <c r="D807" s="232"/>
      <c r="E807" s="231"/>
      <c r="F807" s="231"/>
      <c r="G807" s="230"/>
      <c r="H807" s="229"/>
      <c r="I807" s="229"/>
    </row>
    <row r="808" spans="1:15" ht="13.15" hidden="1" customHeight="1" outlineLevel="2">
      <c r="A808" s="232"/>
      <c r="B808" s="234"/>
      <c r="C808" s="233"/>
      <c r="D808" s="232"/>
      <c r="E808" s="231"/>
      <c r="F808" s="231" t="s">
        <v>853</v>
      </c>
      <c r="G808" s="230"/>
      <c r="H808" s="229">
        <v>4.8</v>
      </c>
      <c r="I808" s="229"/>
    </row>
    <row r="809" spans="1:15" ht="25.5" outlineLevel="1" collapsed="1">
      <c r="A809" s="277">
        <f>MAX(A667:A808)+1</f>
        <v>132</v>
      </c>
      <c r="B809" s="278" t="str">
        <f>CONCATENATE(MID(C809,1,5),MID(C809,7,4),MID(D809,1,1),MID(A809,1,3))</f>
        <v>619995001C132</v>
      </c>
      <c r="C809" s="278" t="s">
        <v>855</v>
      </c>
      <c r="D809" s="277" t="s">
        <v>301</v>
      </c>
      <c r="E809" s="279"/>
      <c r="F809" s="280" t="s">
        <v>854</v>
      </c>
      <c r="G809" s="281"/>
      <c r="H809" s="282">
        <v>4.8</v>
      </c>
      <c r="I809" s="282" t="s">
        <v>235</v>
      </c>
      <c r="J809" s="66">
        <v>0</v>
      </c>
      <c r="K809" s="66">
        <f>ROUND(H809*J809,1)</f>
        <v>0</v>
      </c>
      <c r="L809" s="283">
        <v>1.5E-3</v>
      </c>
      <c r="M809" s="284">
        <f>ROUND(H809*L809,5)</f>
        <v>7.1999999999999998E-3</v>
      </c>
      <c r="N809" s="283">
        <v>0</v>
      </c>
      <c r="O809" s="284">
        <f>ROUND(H809*N809,5)</f>
        <v>0</v>
      </c>
    </row>
    <row r="810" spans="1:15" ht="13.15" hidden="1" customHeight="1" outlineLevel="2">
      <c r="A810" s="232"/>
      <c r="B810" s="234"/>
      <c r="C810" s="233"/>
      <c r="D810" s="232"/>
      <c r="E810" s="231"/>
      <c r="F810" s="231"/>
      <c r="G810" s="230"/>
      <c r="H810" s="229"/>
      <c r="I810" s="229"/>
    </row>
    <row r="811" spans="1:15" ht="13.15" hidden="1" customHeight="1" outlineLevel="2">
      <c r="A811" s="232"/>
      <c r="B811" s="234"/>
      <c r="C811" s="233"/>
      <c r="D811" s="232"/>
      <c r="E811" s="231"/>
      <c r="F811" s="231" t="s">
        <v>853</v>
      </c>
      <c r="G811" s="230"/>
      <c r="H811" s="229">
        <v>4.8</v>
      </c>
      <c r="I811" s="229"/>
    </row>
    <row r="812" spans="1:15" ht="25.5" outlineLevel="1" collapsed="1">
      <c r="A812" s="277">
        <f>MAX(A809:A811)+1</f>
        <v>133</v>
      </c>
      <c r="B812" s="278" t="str">
        <f>CONCATENATE(MID(C812,1,5),MID(C812,7,4),MID(D812,1,1),MID(A812,1,3))</f>
        <v>612325222C133</v>
      </c>
      <c r="C812" s="278" t="s">
        <v>852</v>
      </c>
      <c r="D812" s="277" t="s">
        <v>301</v>
      </c>
      <c r="E812" s="279"/>
      <c r="F812" s="280" t="s">
        <v>851</v>
      </c>
      <c r="G812" s="281"/>
      <c r="H812" s="282">
        <v>7</v>
      </c>
      <c r="I812" s="282" t="s">
        <v>171</v>
      </c>
      <c r="J812" s="66">
        <v>0</v>
      </c>
      <c r="K812" s="66">
        <f>ROUND(H812*J812,1)</f>
        <v>0</v>
      </c>
      <c r="L812" s="283">
        <v>1.0200000000000001E-2</v>
      </c>
      <c r="M812" s="284">
        <f>ROUND(H812*L812,5)</f>
        <v>7.1400000000000005E-2</v>
      </c>
      <c r="N812" s="283">
        <v>0</v>
      </c>
      <c r="O812" s="284">
        <f>ROUND(H812*N812,5)</f>
        <v>0</v>
      </c>
    </row>
    <row r="813" spans="1:15" ht="13.15" hidden="1" customHeight="1" outlineLevel="2">
      <c r="A813" s="232"/>
      <c r="B813" s="234"/>
      <c r="C813" s="233"/>
      <c r="D813" s="232"/>
      <c r="E813" s="231"/>
      <c r="F813" s="231"/>
      <c r="G813" s="230"/>
      <c r="H813" s="229">
        <v>7</v>
      </c>
      <c r="I813" s="229"/>
    </row>
    <row r="814" spans="1:15" ht="25.5" outlineLevel="1" collapsed="1">
      <c r="A814" s="277">
        <f>MAX(A812:A813)+1</f>
        <v>134</v>
      </c>
      <c r="B814" s="278" t="str">
        <f>CONCATENATE(MID(C814,1,5),MID(C814,7,4),MID(D814,1,1),MID(A814,1,3))</f>
        <v>622215124C134</v>
      </c>
      <c r="C814" s="278" t="s">
        <v>850</v>
      </c>
      <c r="D814" s="277" t="s">
        <v>301</v>
      </c>
      <c r="E814" s="279"/>
      <c r="F814" s="280" t="s">
        <v>849</v>
      </c>
      <c r="G814" s="281"/>
      <c r="H814" s="282">
        <v>5.8</v>
      </c>
      <c r="I814" s="282" t="s">
        <v>235</v>
      </c>
      <c r="J814" s="66">
        <v>0</v>
      </c>
      <c r="K814" s="66">
        <f>ROUND(H814*J814,1)</f>
        <v>0</v>
      </c>
      <c r="L814" s="283">
        <v>4.8199999999999996E-3</v>
      </c>
      <c r="M814" s="284">
        <f>ROUND(H814*L814,5)</f>
        <v>2.7959999999999999E-2</v>
      </c>
      <c r="N814" s="283">
        <v>0</v>
      </c>
      <c r="O814" s="284">
        <f>ROUND(H814*N814,5)</f>
        <v>0</v>
      </c>
    </row>
    <row r="815" spans="1:15" ht="13.15" hidden="1" customHeight="1" outlineLevel="2">
      <c r="A815" s="232"/>
      <c r="B815" s="234"/>
      <c r="C815" s="233"/>
      <c r="D815" s="232"/>
      <c r="E815" s="231"/>
      <c r="F815" s="231"/>
      <c r="G815" s="230"/>
      <c r="H815" s="229">
        <v>0.05</v>
      </c>
      <c r="I815" s="229"/>
    </row>
    <row r="816" spans="1:15" ht="13.15" hidden="1" customHeight="1" outlineLevel="2">
      <c r="A816" s="232"/>
      <c r="B816" s="234"/>
      <c r="C816" s="233"/>
      <c r="D816" s="232"/>
      <c r="E816" s="231"/>
      <c r="F816" s="231" t="s">
        <v>848</v>
      </c>
      <c r="G816" s="230"/>
      <c r="H816" s="229">
        <v>5.75</v>
      </c>
      <c r="I816" s="229"/>
    </row>
    <row r="817" spans="1:15" ht="25.5" outlineLevel="1" collapsed="1">
      <c r="A817" s="277">
        <f>MAX(A814:A816)+1</f>
        <v>135</v>
      </c>
      <c r="B817" s="278" t="str">
        <f>CONCATENATE(MID(C817,1,5),MID(C817,7,4),MID(D817,1,1),MID(A817,1,3))</f>
        <v>622215123C135</v>
      </c>
      <c r="C817" s="278" t="s">
        <v>847</v>
      </c>
      <c r="D817" s="277" t="s">
        <v>301</v>
      </c>
      <c r="E817" s="279"/>
      <c r="F817" s="280" t="s">
        <v>846</v>
      </c>
      <c r="G817" s="281"/>
      <c r="H817" s="282">
        <v>2</v>
      </c>
      <c r="I817" s="282" t="s">
        <v>171</v>
      </c>
      <c r="J817" s="66">
        <v>0</v>
      </c>
      <c r="K817" s="66">
        <f>ROUND(H817*J817,1)</f>
        <v>0</v>
      </c>
      <c r="L817" s="283">
        <v>8.4100000000000008E-3</v>
      </c>
      <c r="M817" s="284">
        <f>ROUND(H817*L817,5)</f>
        <v>1.6820000000000002E-2</v>
      </c>
      <c r="N817" s="283">
        <v>0</v>
      </c>
      <c r="O817" s="284">
        <f>ROUND(H817*N817,5)</f>
        <v>0</v>
      </c>
    </row>
    <row r="818" spans="1:15" ht="13.15" hidden="1" customHeight="1" outlineLevel="2">
      <c r="A818" s="232"/>
      <c r="B818" s="234"/>
      <c r="C818" s="233"/>
      <c r="D818" s="232"/>
      <c r="E818" s="231"/>
      <c r="F818" s="231"/>
      <c r="G818" s="230"/>
      <c r="H818" s="229">
        <v>2</v>
      </c>
      <c r="I818" s="229"/>
    </row>
    <row r="819" spans="1:15" ht="25.5" outlineLevel="1" collapsed="1">
      <c r="A819" s="277">
        <f>MAX(A817:A818)+1</f>
        <v>136</v>
      </c>
      <c r="B819" s="278" t="str">
        <f>CONCATENATE(MID(C819,1,5),MID(C819,7,4),MID(D819,1,1),MID(A819,1,3))</f>
        <v>622215121C136</v>
      </c>
      <c r="C819" s="278" t="s">
        <v>845</v>
      </c>
      <c r="D819" s="277" t="s">
        <v>301</v>
      </c>
      <c r="E819" s="279"/>
      <c r="F819" s="280" t="s">
        <v>844</v>
      </c>
      <c r="G819" s="281"/>
      <c r="H819" s="282">
        <v>2</v>
      </c>
      <c r="I819" s="282" t="s">
        <v>171</v>
      </c>
      <c r="J819" s="66">
        <v>0</v>
      </c>
      <c r="K819" s="66">
        <f>ROUND(H819*J819,1)</f>
        <v>0</v>
      </c>
      <c r="L819" s="283">
        <v>2.0400000000000001E-3</v>
      </c>
      <c r="M819" s="284">
        <f>ROUND(H819*L819,5)</f>
        <v>4.0800000000000003E-3</v>
      </c>
      <c r="N819" s="283">
        <v>0</v>
      </c>
      <c r="O819" s="284">
        <f>ROUND(H819*N819,5)</f>
        <v>0</v>
      </c>
    </row>
    <row r="820" spans="1:15" ht="13.15" hidden="1" customHeight="1" outlineLevel="2">
      <c r="A820" s="232"/>
      <c r="B820" s="234"/>
      <c r="C820" s="233"/>
      <c r="D820" s="232"/>
      <c r="E820" s="231"/>
      <c r="F820" s="231"/>
      <c r="G820" s="230"/>
      <c r="H820" s="229">
        <v>2</v>
      </c>
      <c r="I820" s="229"/>
    </row>
    <row r="821" spans="1:15" ht="25.5" outlineLevel="1" collapsed="1">
      <c r="A821" s="277">
        <f>MAX(A819:A820)+1</f>
        <v>137</v>
      </c>
      <c r="B821" s="278" t="str">
        <f>CONCATENATE(MID(C821,1,5),MID(C821,7,4),MID(D821,1,1),MID(A821,1,3))</f>
        <v>622215122C137</v>
      </c>
      <c r="C821" s="278" t="s">
        <v>842</v>
      </c>
      <c r="D821" s="277" t="s">
        <v>301</v>
      </c>
      <c r="E821" s="279"/>
      <c r="F821" s="280" t="s">
        <v>843</v>
      </c>
      <c r="G821" s="281"/>
      <c r="H821" s="282">
        <v>2</v>
      </c>
      <c r="I821" s="282" t="s">
        <v>171</v>
      </c>
      <c r="J821" s="66">
        <v>0</v>
      </c>
      <c r="K821" s="66">
        <f>ROUND(H821*J821,1)</f>
        <v>0</v>
      </c>
      <c r="L821" s="283">
        <v>4.6699999999999997E-3</v>
      </c>
      <c r="M821" s="284">
        <f>ROUND(H821*L821,5)</f>
        <v>9.3399999999999993E-3</v>
      </c>
      <c r="N821" s="283">
        <v>0</v>
      </c>
      <c r="O821" s="284">
        <f>ROUND(H821*N821,5)</f>
        <v>0</v>
      </c>
    </row>
    <row r="822" spans="1:15" ht="13.15" hidden="1" customHeight="1" outlineLevel="2">
      <c r="A822" s="232"/>
      <c r="B822" s="234"/>
      <c r="C822" s="233"/>
      <c r="D822" s="232"/>
      <c r="E822" s="231"/>
      <c r="F822" s="231"/>
      <c r="G822" s="230"/>
      <c r="H822" s="229">
        <v>2</v>
      </c>
      <c r="I822" s="229"/>
    </row>
    <row r="823" spans="1:15" ht="38.25" outlineLevel="1" collapsed="1">
      <c r="A823" s="277">
        <f>MAX(A817:A822)+1</f>
        <v>138</v>
      </c>
      <c r="B823" s="278" t="str">
        <f>CONCATENATE(MID(C823,1,5),MID(C823,7,4),MID(D823,1,1),MID(A823,1,3))</f>
        <v>622215122C138</v>
      </c>
      <c r="C823" s="278" t="s">
        <v>842</v>
      </c>
      <c r="D823" s="277" t="s">
        <v>301</v>
      </c>
      <c r="E823" s="279"/>
      <c r="F823" s="280" t="s">
        <v>841</v>
      </c>
      <c r="G823" s="281"/>
      <c r="H823" s="282">
        <v>1</v>
      </c>
      <c r="I823" s="282" t="s">
        <v>171</v>
      </c>
      <c r="J823" s="66">
        <v>0</v>
      </c>
      <c r="K823" s="66">
        <f>ROUND(H823*J823,1)</f>
        <v>0</v>
      </c>
      <c r="L823" s="283">
        <v>4.6600000000000001E-3</v>
      </c>
      <c r="M823" s="284">
        <f>ROUND(H823*L823,5)</f>
        <v>4.6600000000000001E-3</v>
      </c>
      <c r="N823" s="283">
        <v>0</v>
      </c>
      <c r="O823" s="284">
        <f>ROUND(H823*N823,5)</f>
        <v>0</v>
      </c>
    </row>
    <row r="824" spans="1:15" ht="13.15" hidden="1" customHeight="1" outlineLevel="2">
      <c r="A824" s="232"/>
      <c r="B824" s="234"/>
      <c r="C824" s="233"/>
      <c r="D824" s="232"/>
      <c r="E824" s="231"/>
      <c r="F824" s="231"/>
      <c r="G824" s="230"/>
      <c r="H824" s="229">
        <v>1</v>
      </c>
      <c r="I824" s="229"/>
    </row>
    <row r="825" spans="1:15" ht="13.15" customHeight="1" outlineLevel="1">
      <c r="A825" s="205"/>
      <c r="B825" s="205"/>
      <c r="C825" s="205"/>
      <c r="D825" s="205"/>
      <c r="E825" s="207"/>
      <c r="F825" s="207"/>
      <c r="G825" s="206"/>
      <c r="H825" s="204"/>
      <c r="I825" s="205"/>
    </row>
    <row r="826" spans="1:15" ht="13.15" customHeight="1" outlineLevel="1">
      <c r="A826" s="226"/>
      <c r="B826" s="226"/>
      <c r="C826" s="226"/>
      <c r="D826" s="226"/>
      <c r="E826" s="228"/>
      <c r="F826" s="228"/>
      <c r="G826" s="227"/>
      <c r="H826" s="225"/>
      <c r="I826" s="226"/>
      <c r="J826" s="225"/>
      <c r="K826" s="225"/>
      <c r="L826" s="225"/>
      <c r="M826" s="225"/>
      <c r="N826" s="225"/>
      <c r="O826" s="225"/>
    </row>
    <row r="827" spans="1:15" s="208" customFormat="1" ht="24" customHeight="1">
      <c r="A827" s="216"/>
      <c r="B827" s="216" t="s">
        <v>817</v>
      </c>
      <c r="C827" s="217"/>
      <c r="D827" s="216"/>
      <c r="E827" s="215"/>
      <c r="F827" s="214" t="s">
        <v>840</v>
      </c>
      <c r="G827" s="213"/>
      <c r="H827" s="212"/>
      <c r="I827" s="210"/>
      <c r="J827" s="211"/>
      <c r="K827" s="210">
        <f>SUBTOTAL(9,K828:K864)</f>
        <v>0</v>
      </c>
      <c r="L827" s="211"/>
      <c r="M827" s="209">
        <f>SUBTOTAL(9,M828:M864)</f>
        <v>0.13120000000000001</v>
      </c>
      <c r="N827" s="210"/>
      <c r="O827" s="209">
        <f>SUBTOTAL(9,O828:O864)</f>
        <v>4.4450000000000003E-2</v>
      </c>
    </row>
    <row r="828" spans="1:15" ht="13.15" customHeight="1" outlineLevel="1">
      <c r="A828" s="223"/>
      <c r="B828" s="224"/>
      <c r="C828" s="222"/>
      <c r="D828" s="223"/>
      <c r="E828" s="222"/>
      <c r="F828" s="222"/>
      <c r="G828" s="221"/>
      <c r="H828" s="220"/>
      <c r="I828" s="220"/>
    </row>
    <row r="829" spans="1:15" ht="25.5" outlineLevel="1" collapsed="1">
      <c r="A829" s="277">
        <f>MAX(A326:A828)+1</f>
        <v>139</v>
      </c>
      <c r="B829" s="278" t="str">
        <f>CONCATENATE(MID(C829,1,5),MID(C829,7,4),MID(D829,1,1),MID(A829,1,3))</f>
        <v>619991011C139</v>
      </c>
      <c r="C829" s="278" t="s">
        <v>839</v>
      </c>
      <c r="D829" s="277" t="s">
        <v>301</v>
      </c>
      <c r="E829" s="279"/>
      <c r="F829" s="280" t="s">
        <v>838</v>
      </c>
      <c r="G829" s="281"/>
      <c r="H829" s="282">
        <v>7</v>
      </c>
      <c r="I829" s="282" t="s">
        <v>153</v>
      </c>
      <c r="J829" s="66">
        <v>0</v>
      </c>
      <c r="K829" s="66">
        <f>ROUND(H829*J829,1)</f>
        <v>0</v>
      </c>
      <c r="L829" s="283">
        <v>2.9E-4</v>
      </c>
      <c r="M829" s="284">
        <f>ROUND(H829*L829,5)</f>
        <v>2.0300000000000001E-3</v>
      </c>
      <c r="N829" s="283">
        <v>6.3499999999999997E-3</v>
      </c>
      <c r="O829" s="284">
        <f>ROUND(H829*N829,5)</f>
        <v>4.4450000000000003E-2</v>
      </c>
    </row>
    <row r="830" spans="1:15" ht="13.15" hidden="1" customHeight="1" outlineLevel="2">
      <c r="A830" s="232"/>
      <c r="B830" s="234"/>
      <c r="C830" s="233"/>
      <c r="D830" s="232"/>
      <c r="E830" s="231"/>
      <c r="F830" s="231"/>
      <c r="G830" s="230"/>
      <c r="H830" s="229">
        <v>0.48799999999999999</v>
      </c>
      <c r="I830" s="229"/>
    </row>
    <row r="831" spans="1:15" ht="13.15" hidden="1" customHeight="1" outlineLevel="2">
      <c r="A831" s="232"/>
      <c r="B831" s="234"/>
      <c r="C831" s="233"/>
      <c r="D831" s="232"/>
      <c r="E831" s="231"/>
      <c r="F831" s="231" t="s">
        <v>837</v>
      </c>
      <c r="G831" s="230"/>
      <c r="H831" s="229">
        <v>6.5124000000000004</v>
      </c>
      <c r="I831" s="229"/>
    </row>
    <row r="832" spans="1:15" ht="25.5" outlineLevel="1" collapsed="1">
      <c r="A832" s="277">
        <f>MAX(A337:A831)+1</f>
        <v>140</v>
      </c>
      <c r="B832" s="278" t="str">
        <f>CONCATENATE(MID(C832,1,5),MID(C832,7,4),MID(D832,1,1),MID(A832,1,3))</f>
        <v>949101111C140</v>
      </c>
      <c r="C832" s="278" t="s">
        <v>836</v>
      </c>
      <c r="D832" s="277" t="s">
        <v>301</v>
      </c>
      <c r="E832" s="279"/>
      <c r="F832" s="280" t="s">
        <v>835</v>
      </c>
      <c r="G832" s="281"/>
      <c r="H832" s="282">
        <v>210</v>
      </c>
      <c r="I832" s="282" t="s">
        <v>153</v>
      </c>
      <c r="J832" s="66">
        <v>0</v>
      </c>
      <c r="K832" s="66">
        <f>ROUND(H832*J832,1)</f>
        <v>0</v>
      </c>
      <c r="L832" s="283">
        <v>1.2999999999999999E-4</v>
      </c>
      <c r="M832" s="284">
        <f>ROUND(H832*L832,5)</f>
        <v>2.7300000000000001E-2</v>
      </c>
      <c r="N832" s="283">
        <v>0</v>
      </c>
      <c r="O832" s="284">
        <f>ROUND(H832*N832,5)</f>
        <v>0</v>
      </c>
    </row>
    <row r="833" spans="1:15" ht="13.15" hidden="1" customHeight="1" outlineLevel="2">
      <c r="A833" s="232"/>
      <c r="B833" s="234"/>
      <c r="C833" s="233"/>
      <c r="D833" s="232"/>
      <c r="E833" s="231"/>
      <c r="F833" s="231"/>
      <c r="G833" s="230"/>
      <c r="H833" s="229">
        <v>-0.3</v>
      </c>
      <c r="I833" s="229"/>
    </row>
    <row r="834" spans="1:15" ht="13.15" hidden="1" customHeight="1" outlineLevel="2">
      <c r="A834" s="232"/>
      <c r="B834" s="234"/>
      <c r="C834" s="233"/>
      <c r="D834" s="232"/>
      <c r="E834" s="231" t="s">
        <v>337</v>
      </c>
      <c r="F834" s="231"/>
      <c r="G834" s="230"/>
      <c r="H834" s="229">
        <v>9.1</v>
      </c>
      <c r="I834" s="229"/>
    </row>
    <row r="835" spans="1:15" ht="13.15" hidden="1" customHeight="1" outlineLevel="2">
      <c r="A835" s="232"/>
      <c r="B835" s="234"/>
      <c r="C835" s="233"/>
      <c r="D835" s="232"/>
      <c r="E835" s="231" t="s">
        <v>334</v>
      </c>
      <c r="F835" s="231"/>
      <c r="G835" s="230"/>
      <c r="H835" s="229">
        <v>17.5</v>
      </c>
      <c r="I835" s="229"/>
    </row>
    <row r="836" spans="1:15" ht="13.15" hidden="1" customHeight="1" outlineLevel="2">
      <c r="A836" s="232"/>
      <c r="B836" s="234"/>
      <c r="C836" s="233"/>
      <c r="D836" s="232"/>
      <c r="E836" s="231" t="s">
        <v>331</v>
      </c>
      <c r="F836" s="231"/>
      <c r="G836" s="230"/>
      <c r="H836" s="229">
        <v>5</v>
      </c>
      <c r="I836" s="229"/>
    </row>
    <row r="837" spans="1:15" ht="13.15" hidden="1" customHeight="1" outlineLevel="2">
      <c r="A837" s="232"/>
      <c r="B837" s="234"/>
      <c r="C837" s="233"/>
      <c r="D837" s="232"/>
      <c r="E837" s="231" t="s">
        <v>378</v>
      </c>
      <c r="F837" s="231"/>
      <c r="G837" s="230"/>
      <c r="H837" s="229">
        <v>2.6</v>
      </c>
      <c r="I837" s="229"/>
    </row>
    <row r="838" spans="1:15" ht="13.15" hidden="1" customHeight="1" outlineLevel="2">
      <c r="A838" s="232"/>
      <c r="B838" s="234"/>
      <c r="C838" s="233"/>
      <c r="D838" s="232"/>
      <c r="E838" s="231" t="s">
        <v>834</v>
      </c>
      <c r="F838" s="231"/>
      <c r="G838" s="230"/>
      <c r="H838" s="229">
        <v>153.30000000000001</v>
      </c>
      <c r="I838" s="229"/>
    </row>
    <row r="839" spans="1:15" ht="13.15" hidden="1" customHeight="1" outlineLevel="2">
      <c r="A839" s="232"/>
      <c r="B839" s="234"/>
      <c r="C839" s="233"/>
      <c r="D839" s="232"/>
      <c r="E839" s="231" t="s">
        <v>355</v>
      </c>
      <c r="F839" s="231"/>
      <c r="G839" s="230"/>
      <c r="H839" s="229">
        <v>1.5</v>
      </c>
      <c r="I839" s="229"/>
    </row>
    <row r="840" spans="1:15" ht="13.15" hidden="1" customHeight="1" outlineLevel="2">
      <c r="A840" s="232"/>
      <c r="B840" s="234"/>
      <c r="C840" s="233"/>
      <c r="D840" s="232"/>
      <c r="E840" s="231" t="s">
        <v>329</v>
      </c>
      <c r="F840" s="231"/>
      <c r="G840" s="230"/>
      <c r="H840" s="229">
        <v>3.1</v>
      </c>
      <c r="I840" s="229"/>
    </row>
    <row r="841" spans="1:15" ht="13.15" hidden="1" customHeight="1" outlineLevel="2">
      <c r="A841" s="232"/>
      <c r="B841" s="234"/>
      <c r="C841" s="233"/>
      <c r="D841" s="232"/>
      <c r="E841" s="231" t="s">
        <v>327</v>
      </c>
      <c r="F841" s="231"/>
      <c r="G841" s="230"/>
      <c r="H841" s="229">
        <v>1.3</v>
      </c>
      <c r="I841" s="229"/>
    </row>
    <row r="842" spans="1:15" ht="13.15" hidden="1" customHeight="1" outlineLevel="2">
      <c r="A842" s="232"/>
      <c r="B842" s="234"/>
      <c r="C842" s="233"/>
      <c r="D842" s="232"/>
      <c r="E842" s="231" t="s">
        <v>348</v>
      </c>
      <c r="F842" s="231"/>
      <c r="G842" s="230"/>
      <c r="H842" s="229">
        <v>4.5</v>
      </c>
      <c r="I842" s="229"/>
    </row>
    <row r="843" spans="1:15" ht="13.15" hidden="1" customHeight="1" outlineLevel="2">
      <c r="A843" s="232"/>
      <c r="B843" s="234"/>
      <c r="C843" s="233"/>
      <c r="D843" s="232"/>
      <c r="E843" s="231" t="s">
        <v>325</v>
      </c>
      <c r="F843" s="231"/>
      <c r="G843" s="230"/>
      <c r="H843" s="229">
        <v>5.4</v>
      </c>
      <c r="I843" s="229"/>
    </row>
    <row r="844" spans="1:15" ht="13.15" hidden="1" customHeight="1" outlineLevel="2">
      <c r="A844" s="232"/>
      <c r="B844" s="234"/>
      <c r="C844" s="233"/>
      <c r="D844" s="232"/>
      <c r="E844" s="231" t="s">
        <v>833</v>
      </c>
      <c r="F844" s="231"/>
      <c r="G844" s="230"/>
      <c r="H844" s="229">
        <v>7</v>
      </c>
      <c r="I844" s="229"/>
    </row>
    <row r="845" spans="1:15" ht="76.5" outlineLevel="1" collapsed="1">
      <c r="A845" s="277">
        <f>MAX(A347:A844)+1</f>
        <v>141</v>
      </c>
      <c r="B845" s="278" t="str">
        <f>CONCATENATE(MID(C845,1,5),MID(C845,7,4),MID(D845,1,1),MID(A845,1,3))</f>
        <v>953941611C141</v>
      </c>
      <c r="C845" s="278" t="s">
        <v>830</v>
      </c>
      <c r="D845" s="277" t="s">
        <v>301</v>
      </c>
      <c r="E845" s="279"/>
      <c r="F845" s="280" t="s">
        <v>832</v>
      </c>
      <c r="G845" s="281"/>
      <c r="H845" s="282">
        <v>1</v>
      </c>
      <c r="I845" s="282" t="s">
        <v>171</v>
      </c>
      <c r="J845" s="66">
        <v>0</v>
      </c>
      <c r="K845" s="66">
        <f>ROUND(H845*J845,1)</f>
        <v>0</v>
      </c>
      <c r="L845" s="283">
        <v>1.328E-2</v>
      </c>
      <c r="M845" s="284">
        <f>ROUND(H845*L845,5)</f>
        <v>1.328E-2</v>
      </c>
      <c r="N845" s="283">
        <v>0</v>
      </c>
      <c r="O845" s="284">
        <f>ROUND(H845*N845,5)</f>
        <v>0</v>
      </c>
    </row>
    <row r="846" spans="1:15" ht="13.15" hidden="1" customHeight="1" outlineLevel="2">
      <c r="A846" s="232"/>
      <c r="B846" s="234"/>
      <c r="C846" s="233"/>
      <c r="D846" s="232"/>
      <c r="E846" s="231"/>
      <c r="F846" s="231"/>
      <c r="G846" s="230"/>
      <c r="H846" s="229">
        <v>1</v>
      </c>
      <c r="I846" s="229"/>
    </row>
    <row r="847" spans="1:15" ht="38.25" outlineLevel="1" collapsed="1">
      <c r="A847" s="277">
        <f>MAX(A825:A846)+1</f>
        <v>142</v>
      </c>
      <c r="B847" s="278" t="str">
        <f>CONCATENATE(MID(C847,1,5),MID(C847,7,4),MID(D847,1,1),MID(A847,1,3))</f>
        <v>953941611C142</v>
      </c>
      <c r="C847" s="278" t="s">
        <v>830</v>
      </c>
      <c r="D847" s="277" t="s">
        <v>301</v>
      </c>
      <c r="E847" s="279"/>
      <c r="F847" s="280" t="s">
        <v>831</v>
      </c>
      <c r="G847" s="281"/>
      <c r="H847" s="282">
        <v>5</v>
      </c>
      <c r="I847" s="282" t="s">
        <v>171</v>
      </c>
      <c r="J847" s="66">
        <v>0</v>
      </c>
      <c r="K847" s="66">
        <f>ROUND(H847*J847,1)</f>
        <v>0</v>
      </c>
      <c r="L847" s="283">
        <v>4.4299999999999999E-3</v>
      </c>
      <c r="M847" s="284">
        <f>ROUND(H847*L847,5)</f>
        <v>2.215E-2</v>
      </c>
      <c r="N847" s="283">
        <v>0</v>
      </c>
      <c r="O847" s="284">
        <f>ROUND(H847*N847,5)</f>
        <v>0</v>
      </c>
    </row>
    <row r="848" spans="1:15" ht="13.15" hidden="1" customHeight="1" outlineLevel="2">
      <c r="A848" s="232"/>
      <c r="B848" s="234"/>
      <c r="C848" s="233"/>
      <c r="D848" s="232"/>
      <c r="E848" s="231"/>
      <c r="F848" s="231"/>
      <c r="G848" s="230"/>
      <c r="H848" s="229">
        <v>5</v>
      </c>
      <c r="I848" s="229"/>
    </row>
    <row r="849" spans="1:15" ht="38.25" outlineLevel="1" collapsed="1">
      <c r="A849" s="277">
        <f>MAX(A832:A848)+1</f>
        <v>143</v>
      </c>
      <c r="B849" s="278" t="str">
        <f>CONCATENATE(MID(C849,1,5),MID(C849,7,4),MID(D849,1,1),MID(A849,1,3))</f>
        <v>953941611C143</v>
      </c>
      <c r="C849" s="278" t="s">
        <v>830</v>
      </c>
      <c r="D849" s="277" t="s">
        <v>301</v>
      </c>
      <c r="E849" s="279"/>
      <c r="F849" s="280" t="s">
        <v>829</v>
      </c>
      <c r="G849" s="281"/>
      <c r="H849" s="282">
        <v>3</v>
      </c>
      <c r="I849" s="282" t="s">
        <v>171</v>
      </c>
      <c r="J849" s="66">
        <v>0</v>
      </c>
      <c r="K849" s="66">
        <f>ROUND(H849*J849,1)</f>
        <v>0</v>
      </c>
      <c r="L849" s="283">
        <v>1.8839999999999999E-2</v>
      </c>
      <c r="M849" s="284">
        <f>ROUND(H849*L849,5)</f>
        <v>5.6520000000000001E-2</v>
      </c>
      <c r="N849" s="283">
        <v>0</v>
      </c>
      <c r="O849" s="284">
        <f>ROUND(H849*N849,5)</f>
        <v>0</v>
      </c>
    </row>
    <row r="850" spans="1:15" ht="13.15" hidden="1" customHeight="1" outlineLevel="2">
      <c r="A850" s="232"/>
      <c r="B850" s="234"/>
      <c r="C850" s="233"/>
      <c r="D850" s="232"/>
      <c r="E850" s="231"/>
      <c r="F850" s="231"/>
      <c r="G850" s="230"/>
      <c r="H850" s="229"/>
      <c r="I850" s="229"/>
    </row>
    <row r="851" spans="1:15" ht="13.15" hidden="1" customHeight="1" outlineLevel="2">
      <c r="A851" s="232"/>
      <c r="B851" s="234"/>
      <c r="C851" s="233"/>
      <c r="D851" s="232"/>
      <c r="E851" s="231" t="s">
        <v>828</v>
      </c>
      <c r="F851" s="231"/>
      <c r="G851" s="230"/>
      <c r="H851" s="229">
        <v>1</v>
      </c>
      <c r="I851" s="229"/>
    </row>
    <row r="852" spans="1:15" ht="13.15" hidden="1" customHeight="1" outlineLevel="2">
      <c r="A852" s="232"/>
      <c r="B852" s="234"/>
      <c r="C852" s="233"/>
      <c r="D852" s="232"/>
      <c r="E852" s="231" t="s">
        <v>827</v>
      </c>
      <c r="F852" s="231"/>
      <c r="G852" s="230"/>
      <c r="H852" s="229">
        <v>2</v>
      </c>
      <c r="I852" s="229"/>
    </row>
    <row r="853" spans="1:15" ht="25.5" outlineLevel="1" collapsed="1">
      <c r="A853" s="277">
        <f>MAX(A837:A852)+1</f>
        <v>144</v>
      </c>
      <c r="B853" s="278" t="str">
        <f>CONCATENATE(MID(C853,1,5),MID(C853,7,4),MID(D853,1,1),MID(A853,1,3))</f>
        <v>952901111C144</v>
      </c>
      <c r="C853" s="278" t="s">
        <v>826</v>
      </c>
      <c r="D853" s="277" t="s">
        <v>301</v>
      </c>
      <c r="E853" s="279"/>
      <c r="F853" s="280" t="s">
        <v>825</v>
      </c>
      <c r="G853" s="281"/>
      <c r="H853" s="282">
        <v>248</v>
      </c>
      <c r="I853" s="282" t="s">
        <v>153</v>
      </c>
      <c r="J853" s="66">
        <v>0</v>
      </c>
      <c r="K853" s="66">
        <f>ROUND(H853*J853,1)</f>
        <v>0</v>
      </c>
      <c r="L853" s="283">
        <v>4.0000000000000003E-5</v>
      </c>
      <c r="M853" s="284">
        <f>ROUND(H853*L853,5)</f>
        <v>9.92E-3</v>
      </c>
      <c r="N853" s="283">
        <v>0</v>
      </c>
      <c r="O853" s="284">
        <f>ROUND(H853*N853,5)</f>
        <v>0</v>
      </c>
    </row>
    <row r="854" spans="1:15" ht="13.15" hidden="1" customHeight="1" outlineLevel="2">
      <c r="A854" s="232"/>
      <c r="B854" s="234"/>
      <c r="C854" s="233"/>
      <c r="D854" s="232"/>
      <c r="E854" s="231"/>
      <c r="F854" s="231"/>
      <c r="G854" s="230"/>
      <c r="H854" s="229">
        <v>0.53300000000000003</v>
      </c>
      <c r="I854" s="229"/>
    </row>
    <row r="855" spans="1:15" ht="13.15" hidden="1" customHeight="1" outlineLevel="2">
      <c r="A855" s="232"/>
      <c r="B855" s="234"/>
      <c r="C855" s="233"/>
      <c r="D855" s="232"/>
      <c r="E855" s="231"/>
      <c r="F855" s="231" t="s">
        <v>824</v>
      </c>
      <c r="G855" s="230"/>
      <c r="H855" s="229">
        <v>299.72000000000003</v>
      </c>
      <c r="I855" s="229"/>
    </row>
    <row r="856" spans="1:15" ht="13.15" hidden="1" customHeight="1" outlineLevel="2">
      <c r="A856" s="232"/>
      <c r="B856" s="234"/>
      <c r="C856" s="233"/>
      <c r="D856" s="232"/>
      <c r="E856" s="231"/>
      <c r="F856" s="231" t="s">
        <v>823</v>
      </c>
      <c r="G856" s="230"/>
      <c r="H856" s="229">
        <v>-12.167200000000001</v>
      </c>
      <c r="I856" s="229"/>
    </row>
    <row r="857" spans="1:15" ht="13.15" hidden="1" customHeight="1" outlineLevel="2">
      <c r="A857" s="232"/>
      <c r="B857" s="234"/>
      <c r="C857" s="233"/>
      <c r="D857" s="232"/>
      <c r="E857" s="231"/>
      <c r="F857" s="231" t="s">
        <v>822</v>
      </c>
      <c r="G857" s="230"/>
      <c r="H857" s="229">
        <v>-14.152699999999999</v>
      </c>
      <c r="I857" s="229"/>
    </row>
    <row r="858" spans="1:15" ht="13.15" hidden="1" customHeight="1" outlineLevel="2">
      <c r="A858" s="232"/>
      <c r="B858" s="234"/>
      <c r="C858" s="233"/>
      <c r="D858" s="232"/>
      <c r="E858" s="231"/>
      <c r="F858" s="231" t="s">
        <v>821</v>
      </c>
      <c r="G858" s="230"/>
      <c r="H858" s="229">
        <v>-25.933600000000002</v>
      </c>
      <c r="I858" s="229"/>
    </row>
    <row r="859" spans="1:15" ht="25.5" outlineLevel="1" collapsed="1">
      <c r="A859" s="277">
        <f>MAX(A845:A858)+1</f>
        <v>145</v>
      </c>
      <c r="B859" s="278" t="str">
        <f>CONCATENATE(MID(C859,1,5),MID(C859,7,4),MID(D859,1,1),MID(A859,1,3))</f>
        <v>999990002C145</v>
      </c>
      <c r="C859" s="278" t="s">
        <v>819</v>
      </c>
      <c r="D859" s="277" t="s">
        <v>301</v>
      </c>
      <c r="E859" s="279"/>
      <c r="F859" s="280" t="s">
        <v>820</v>
      </c>
      <c r="G859" s="281"/>
      <c r="H859" s="282">
        <v>1</v>
      </c>
      <c r="I859" s="282" t="s">
        <v>576</v>
      </c>
      <c r="J859" s="66">
        <v>0</v>
      </c>
      <c r="K859" s="66">
        <f>ROUND(H859*J859,1)</f>
        <v>0</v>
      </c>
      <c r="L859" s="283">
        <v>0</v>
      </c>
      <c r="M859" s="284">
        <f>ROUND(H859*L859,5)</f>
        <v>0</v>
      </c>
      <c r="N859" s="283">
        <v>0</v>
      </c>
      <c r="O859" s="284">
        <f>ROUND(H859*N859,5)</f>
        <v>0</v>
      </c>
    </row>
    <row r="860" spans="1:15" ht="13.15" hidden="1" customHeight="1" outlineLevel="2">
      <c r="A860" s="232"/>
      <c r="B860" s="234"/>
      <c r="C860" s="233"/>
      <c r="D860" s="232"/>
      <c r="E860" s="231"/>
      <c r="F860" s="231"/>
      <c r="G860" s="230"/>
      <c r="H860" s="229">
        <v>1</v>
      </c>
      <c r="I860" s="229"/>
    </row>
    <row r="861" spans="1:15" ht="25.5" outlineLevel="1" collapsed="1">
      <c r="A861" s="277">
        <f>MAX(A849:A860)+1</f>
        <v>146</v>
      </c>
      <c r="B861" s="278" t="str">
        <f>CONCATENATE(MID(C861,1,5),MID(C861,7,4),MID(D861,1,1),MID(A861,1,3))</f>
        <v>999990002C146</v>
      </c>
      <c r="C861" s="278" t="s">
        <v>819</v>
      </c>
      <c r="D861" s="277" t="s">
        <v>301</v>
      </c>
      <c r="E861" s="279"/>
      <c r="F861" s="280" t="s">
        <v>818</v>
      </c>
      <c r="G861" s="281"/>
      <c r="H861" s="282">
        <v>1</v>
      </c>
      <c r="I861" s="282" t="s">
        <v>576</v>
      </c>
      <c r="J861" s="66">
        <v>0</v>
      </c>
      <c r="K861" s="66">
        <f>ROUND(H861*J861,1)</f>
        <v>0</v>
      </c>
      <c r="L861" s="283">
        <v>0</v>
      </c>
      <c r="M861" s="284">
        <f>ROUND(H861*L861,5)</f>
        <v>0</v>
      </c>
      <c r="N861" s="283">
        <v>0</v>
      </c>
      <c r="O861" s="284">
        <f>ROUND(H861*N861,5)</f>
        <v>0</v>
      </c>
    </row>
    <row r="862" spans="1:15" ht="13.15" hidden="1" customHeight="1" outlineLevel="2">
      <c r="A862" s="232"/>
      <c r="B862" s="234"/>
      <c r="C862" s="233"/>
      <c r="D862" s="232"/>
      <c r="E862" s="231"/>
      <c r="F862" s="231"/>
      <c r="G862" s="230"/>
      <c r="H862" s="229">
        <v>1</v>
      </c>
      <c r="I862" s="229"/>
    </row>
    <row r="863" spans="1:15" ht="13.15" customHeight="1" outlineLevel="1">
      <c r="A863" s="205"/>
      <c r="B863" s="205"/>
      <c r="C863" s="205"/>
      <c r="D863" s="205"/>
      <c r="E863" s="207"/>
      <c r="F863" s="207"/>
      <c r="G863" s="206"/>
      <c r="H863" s="204"/>
      <c r="I863" s="205"/>
    </row>
    <row r="864" spans="1:15" ht="13.15" customHeight="1" outlineLevel="1">
      <c r="A864" s="226"/>
      <c r="B864" s="226"/>
      <c r="C864" s="226"/>
      <c r="D864" s="226"/>
      <c r="E864" s="228"/>
      <c r="F864" s="228"/>
      <c r="G864" s="227"/>
      <c r="H864" s="225"/>
      <c r="I864" s="226"/>
      <c r="J864" s="225"/>
      <c r="K864" s="225"/>
      <c r="L864" s="225"/>
      <c r="M864" s="225"/>
      <c r="N864" s="225"/>
      <c r="O864" s="225"/>
    </row>
    <row r="865" spans="1:15" s="208" customFormat="1" ht="24" customHeight="1">
      <c r="A865" s="216"/>
      <c r="B865" s="216" t="s">
        <v>817</v>
      </c>
      <c r="C865" s="217"/>
      <c r="D865" s="216"/>
      <c r="E865" s="215"/>
      <c r="F865" s="214" t="s">
        <v>816</v>
      </c>
      <c r="G865" s="213"/>
      <c r="H865" s="212"/>
      <c r="I865" s="210"/>
      <c r="J865" s="211"/>
      <c r="K865" s="210">
        <f>SUBTOTAL(9,K866:K870)</f>
        <v>0</v>
      </c>
      <c r="L865" s="211"/>
      <c r="M865" s="209">
        <f>SUBTOTAL(9,M866:M870)</f>
        <v>0</v>
      </c>
      <c r="N865" s="210"/>
      <c r="O865" s="209">
        <f>SUBTOTAL(9,O866:O870)</f>
        <v>0</v>
      </c>
    </row>
    <row r="866" spans="1:15" ht="13.15" customHeight="1" outlineLevel="1">
      <c r="A866" s="223"/>
      <c r="B866" s="224"/>
      <c r="C866" s="222"/>
      <c r="D866" s="223"/>
      <c r="E866" s="222"/>
      <c r="F866" s="222"/>
      <c r="G866" s="221"/>
      <c r="H866" s="220"/>
      <c r="I866" s="220"/>
    </row>
    <row r="867" spans="1:15" outlineLevel="1" collapsed="1">
      <c r="A867" s="277">
        <f>MAX(A861:A866)+1</f>
        <v>147</v>
      </c>
      <c r="B867" s="278" t="str">
        <f>CONCATENATE(MID(C867,1,5),MID(C867,7,4),MID(D867,1,1),MID(A867,1,3))</f>
        <v>998018001C147</v>
      </c>
      <c r="C867" s="278" t="s">
        <v>815</v>
      </c>
      <c r="D867" s="277" t="s">
        <v>301</v>
      </c>
      <c r="E867" s="279"/>
      <c r="F867" s="280" t="s">
        <v>814</v>
      </c>
      <c r="G867" s="281"/>
      <c r="H867" s="282">
        <v>24.111999999999998</v>
      </c>
      <c r="I867" s="282" t="s">
        <v>306</v>
      </c>
      <c r="J867" s="66">
        <v>0</v>
      </c>
      <c r="K867" s="66">
        <f>ROUND(H867*J867,1)</f>
        <v>0</v>
      </c>
      <c r="L867" s="283">
        <v>0</v>
      </c>
      <c r="M867" s="284">
        <f>ROUND(H867*L867,5)</f>
        <v>0</v>
      </c>
      <c r="N867" s="283">
        <v>0</v>
      </c>
      <c r="O867" s="284">
        <f>ROUND(H867*N867,5)</f>
        <v>0</v>
      </c>
    </row>
    <row r="868" spans="1:15" ht="13.15" hidden="1" customHeight="1" outlineLevel="2">
      <c r="A868" s="232"/>
      <c r="B868" s="234"/>
      <c r="C868" s="233"/>
      <c r="D868" s="232"/>
      <c r="E868" s="231"/>
      <c r="F868" s="231" t="s">
        <v>311</v>
      </c>
      <c r="G868" s="230"/>
      <c r="H868" s="229">
        <v>24.111999999999998</v>
      </c>
      <c r="I868" s="229" t="s">
        <v>306</v>
      </c>
    </row>
    <row r="869" spans="1:15" ht="13.15" customHeight="1" outlineLevel="1">
      <c r="A869" s="205"/>
      <c r="B869" s="205"/>
      <c r="C869" s="205"/>
      <c r="D869" s="205"/>
      <c r="E869" s="207"/>
      <c r="F869" s="207"/>
      <c r="G869" s="206"/>
      <c r="H869" s="204"/>
      <c r="I869" s="205"/>
    </row>
    <row r="870" spans="1:15" ht="13.15" customHeight="1" outlineLevel="1">
      <c r="A870" s="226"/>
      <c r="B870" s="226"/>
      <c r="C870" s="226"/>
      <c r="D870" s="226"/>
      <c r="E870" s="228"/>
      <c r="F870" s="228"/>
      <c r="G870" s="227"/>
      <c r="H870" s="225"/>
      <c r="I870" s="226"/>
      <c r="J870" s="225"/>
      <c r="K870" s="225"/>
      <c r="L870" s="225"/>
      <c r="M870" s="225"/>
      <c r="N870" s="225"/>
      <c r="O870" s="225"/>
    </row>
    <row r="871" spans="1:15" s="208" customFormat="1" ht="24" customHeight="1">
      <c r="A871" s="216"/>
      <c r="B871" s="216" t="s">
        <v>405</v>
      </c>
      <c r="C871" s="217"/>
      <c r="D871" s="216"/>
      <c r="E871" s="215"/>
      <c r="F871" s="214" t="s">
        <v>813</v>
      </c>
      <c r="G871" s="213"/>
      <c r="H871" s="212"/>
      <c r="I871" s="210"/>
      <c r="J871" s="211"/>
      <c r="K871" s="210">
        <f>SUBTOTAL(9,K872:K936)</f>
        <v>0</v>
      </c>
      <c r="L871" s="211"/>
      <c r="M871" s="209">
        <f>SUBTOTAL(9,M872:M936)</f>
        <v>0.13830000000000001</v>
      </c>
      <c r="N871" s="210"/>
      <c r="O871" s="209">
        <f>SUBTOTAL(9,O872:O936)</f>
        <v>0</v>
      </c>
    </row>
    <row r="872" spans="1:15" ht="13.15" customHeight="1" outlineLevel="1">
      <c r="A872" s="223"/>
      <c r="B872" s="224"/>
      <c r="C872" s="222"/>
      <c r="D872" s="223"/>
      <c r="E872" s="222"/>
      <c r="F872" s="222"/>
      <c r="G872" s="221"/>
      <c r="H872" s="220"/>
      <c r="I872" s="220"/>
    </row>
    <row r="873" spans="1:15" ht="38.25" outlineLevel="1" collapsed="1">
      <c r="A873" s="277">
        <f>MAX(A867:A872)+1</f>
        <v>148</v>
      </c>
      <c r="B873" s="278" t="str">
        <f>CONCATENATE(MID(C873,1,5),MID(C873,7,4),MID(D873,1,1),MID(A873,1,3))</f>
        <v>711111051C148</v>
      </c>
      <c r="C873" s="278" t="s">
        <v>812</v>
      </c>
      <c r="D873" s="277" t="s">
        <v>301</v>
      </c>
      <c r="E873" s="279"/>
      <c r="F873" s="280" t="s">
        <v>780</v>
      </c>
      <c r="G873" s="281"/>
      <c r="H873" s="282">
        <v>71</v>
      </c>
      <c r="I873" s="282" t="s">
        <v>153</v>
      </c>
      <c r="J873" s="66">
        <v>0</v>
      </c>
      <c r="K873" s="66">
        <f>ROUND(H873*J873,1)</f>
        <v>0</v>
      </c>
      <c r="L873" s="283">
        <v>1.8E-3</v>
      </c>
      <c r="M873" s="284">
        <f>ROUND(H873*L873,5)</f>
        <v>0.1278</v>
      </c>
      <c r="N873" s="283">
        <v>0</v>
      </c>
      <c r="O873" s="284">
        <f>ROUND(H873*N873,5)</f>
        <v>0</v>
      </c>
    </row>
    <row r="874" spans="1:15" ht="13.15" hidden="1" customHeight="1" outlineLevel="2">
      <c r="A874" s="232"/>
      <c r="B874" s="234"/>
      <c r="C874" s="233"/>
      <c r="D874" s="232"/>
      <c r="E874" s="231"/>
      <c r="F874" s="231"/>
      <c r="G874" s="230"/>
      <c r="H874" s="229">
        <v>0.53400000000000003</v>
      </c>
      <c r="I874" s="229"/>
    </row>
    <row r="875" spans="1:15" ht="13.15" hidden="1" customHeight="1" outlineLevel="2">
      <c r="A875" s="232"/>
      <c r="B875" s="234"/>
      <c r="C875" s="233"/>
      <c r="D875" s="232"/>
      <c r="E875" s="231"/>
      <c r="F875" s="229" t="s">
        <v>629</v>
      </c>
      <c r="G875" s="230"/>
      <c r="H875" s="229">
        <v>67</v>
      </c>
      <c r="I875" s="229" t="s">
        <v>153</v>
      </c>
    </row>
    <row r="876" spans="1:15" ht="13.15" hidden="1" customHeight="1" outlineLevel="2">
      <c r="A876" s="232"/>
      <c r="B876" s="234"/>
      <c r="C876" s="233"/>
      <c r="D876" s="232"/>
      <c r="E876" s="231"/>
      <c r="F876" s="229" t="s">
        <v>779</v>
      </c>
      <c r="G876" s="230"/>
      <c r="H876" s="229">
        <v>-7</v>
      </c>
      <c r="I876" s="229" t="s">
        <v>153</v>
      </c>
    </row>
    <row r="877" spans="1:15" ht="13.15" hidden="1" customHeight="1" outlineLevel="2">
      <c r="A877" s="232"/>
      <c r="B877" s="234"/>
      <c r="C877" s="233"/>
      <c r="D877" s="232"/>
      <c r="E877" s="231" t="s">
        <v>811</v>
      </c>
      <c r="F877" s="231"/>
      <c r="G877" s="230"/>
      <c r="H877" s="229"/>
      <c r="I877" s="229"/>
    </row>
    <row r="878" spans="1:15" ht="13.15" hidden="1" customHeight="1" outlineLevel="2">
      <c r="A878" s="232"/>
      <c r="B878" s="234"/>
      <c r="C878" s="233"/>
      <c r="D878" s="232"/>
      <c r="E878" s="231" t="s">
        <v>337</v>
      </c>
      <c r="F878" s="231"/>
      <c r="G878" s="230"/>
      <c r="H878" s="229"/>
      <c r="I878" s="229"/>
    </row>
    <row r="879" spans="1:15" ht="13.15" hidden="1" customHeight="1" outlineLevel="2">
      <c r="A879" s="232"/>
      <c r="B879" s="234"/>
      <c r="C879" s="233"/>
      <c r="D879" s="232"/>
      <c r="E879" s="231"/>
      <c r="F879" s="231" t="s">
        <v>810</v>
      </c>
      <c r="G879" s="230"/>
      <c r="H879" s="229">
        <v>0.7400000000000001</v>
      </c>
      <c r="I879" s="229"/>
    </row>
    <row r="880" spans="1:15" ht="13.15" hidden="1" customHeight="1" outlineLevel="2">
      <c r="A880" s="232"/>
      <c r="B880" s="234"/>
      <c r="C880" s="233"/>
      <c r="D880" s="232"/>
      <c r="E880" s="231"/>
      <c r="F880" s="231" t="s">
        <v>809</v>
      </c>
      <c r="G880" s="230"/>
      <c r="H880" s="229">
        <v>-0.35000000000000003</v>
      </c>
      <c r="I880" s="229"/>
    </row>
    <row r="881" spans="1:9" ht="13.15" hidden="1" customHeight="1" outlineLevel="2">
      <c r="A881" s="232"/>
      <c r="B881" s="234"/>
      <c r="C881" s="233"/>
      <c r="D881" s="232"/>
      <c r="E881" s="231"/>
      <c r="F881" s="231" t="s">
        <v>793</v>
      </c>
      <c r="G881" s="230"/>
      <c r="H881" s="229">
        <v>0.03</v>
      </c>
      <c r="I881" s="229"/>
    </row>
    <row r="882" spans="1:9" ht="13.15" hidden="1" customHeight="1" outlineLevel="2">
      <c r="A882" s="232"/>
      <c r="B882" s="234"/>
      <c r="C882" s="233"/>
      <c r="D882" s="232"/>
      <c r="E882" s="231"/>
      <c r="F882" s="231" t="s">
        <v>808</v>
      </c>
      <c r="G882" s="230"/>
      <c r="H882" s="229">
        <v>0.95000000000000007</v>
      </c>
      <c r="I882" s="229"/>
    </row>
    <row r="883" spans="1:9" ht="13.15" hidden="1" customHeight="1" outlineLevel="2">
      <c r="A883" s="232"/>
      <c r="B883" s="234"/>
      <c r="C883" s="233"/>
      <c r="D883" s="232"/>
      <c r="E883" s="231"/>
      <c r="F883" s="231" t="s">
        <v>807</v>
      </c>
      <c r="G883" s="230"/>
      <c r="H883" s="229">
        <v>-3.9999999999999994E-2</v>
      </c>
      <c r="I883" s="229"/>
    </row>
    <row r="884" spans="1:9" ht="13.15" hidden="1" customHeight="1" outlineLevel="2">
      <c r="A884" s="232"/>
      <c r="B884" s="234"/>
      <c r="C884" s="233"/>
      <c r="D884" s="232"/>
      <c r="E884" s="231"/>
      <c r="F884" s="231" t="s">
        <v>806</v>
      </c>
      <c r="G884" s="230"/>
      <c r="H884" s="229">
        <v>-4.0000000000000008E-2</v>
      </c>
      <c r="I884" s="229"/>
    </row>
    <row r="885" spans="1:9" ht="13.15" hidden="1" customHeight="1" outlineLevel="2">
      <c r="A885" s="232"/>
      <c r="B885" s="234"/>
      <c r="C885" s="233"/>
      <c r="D885" s="232"/>
      <c r="E885" s="231"/>
      <c r="F885" s="231" t="s">
        <v>805</v>
      </c>
      <c r="G885" s="230"/>
      <c r="H885" s="229">
        <v>-0.1</v>
      </c>
      <c r="I885" s="229"/>
    </row>
    <row r="886" spans="1:9" ht="13.15" hidden="1" customHeight="1" outlineLevel="2">
      <c r="A886" s="232"/>
      <c r="B886" s="234"/>
      <c r="C886" s="233"/>
      <c r="D886" s="232"/>
      <c r="E886" s="231" t="s">
        <v>376</v>
      </c>
      <c r="G886" s="230"/>
      <c r="H886" s="229"/>
      <c r="I886" s="229"/>
    </row>
    <row r="887" spans="1:9" ht="13.15" hidden="1" customHeight="1" outlineLevel="2">
      <c r="A887" s="232"/>
      <c r="B887" s="234"/>
      <c r="C887" s="233"/>
      <c r="D887" s="232"/>
      <c r="E887" s="231"/>
      <c r="F887" s="231" t="s">
        <v>804</v>
      </c>
      <c r="G887" s="230"/>
      <c r="H887" s="229">
        <v>3.9999999999999994E-2</v>
      </c>
      <c r="I887" s="229"/>
    </row>
    <row r="888" spans="1:9" ht="13.15" hidden="1" customHeight="1" outlineLevel="2">
      <c r="A888" s="232"/>
      <c r="B888" s="234"/>
      <c r="C888" s="233"/>
      <c r="D888" s="232"/>
      <c r="E888" s="231"/>
      <c r="F888" s="231" t="s">
        <v>788</v>
      </c>
      <c r="G888" s="230"/>
      <c r="H888" s="229">
        <v>1.3379999999999999</v>
      </c>
      <c r="I888" s="229"/>
    </row>
    <row r="889" spans="1:9" ht="13.15" hidden="1" customHeight="1" outlineLevel="2">
      <c r="A889" s="232"/>
      <c r="B889" s="234"/>
      <c r="C889" s="233"/>
      <c r="D889" s="232"/>
      <c r="E889" s="231"/>
      <c r="F889" s="231" t="s">
        <v>803</v>
      </c>
      <c r="G889" s="230"/>
      <c r="H889" s="229">
        <v>2.9999999999999995E-2</v>
      </c>
      <c r="I889" s="229"/>
    </row>
    <row r="890" spans="1:9" ht="13.15" hidden="1" customHeight="1" outlineLevel="2">
      <c r="A890" s="232"/>
      <c r="B890" s="234"/>
      <c r="C890" s="233"/>
      <c r="D890" s="232"/>
      <c r="E890" s="231"/>
      <c r="F890" s="231" t="s">
        <v>802</v>
      </c>
      <c r="G890" s="230"/>
      <c r="H890" s="229">
        <v>8.0000000000000016E-2</v>
      </c>
      <c r="I890" s="229"/>
    </row>
    <row r="891" spans="1:9" ht="13.15" hidden="1" customHeight="1" outlineLevel="2">
      <c r="A891" s="232"/>
      <c r="B891" s="234"/>
      <c r="C891" s="233"/>
      <c r="D891" s="232"/>
      <c r="E891" s="231"/>
      <c r="F891" s="231" t="s">
        <v>801</v>
      </c>
      <c r="G891" s="230"/>
      <c r="H891" s="229">
        <v>0.30599999999999999</v>
      </c>
      <c r="I891" s="229"/>
    </row>
    <row r="892" spans="1:9" ht="13.15" hidden="1" customHeight="1" outlineLevel="2">
      <c r="A892" s="232"/>
      <c r="B892" s="234"/>
      <c r="C892" s="233"/>
      <c r="D892" s="232"/>
      <c r="E892" s="231"/>
      <c r="F892" s="231" t="s">
        <v>800</v>
      </c>
      <c r="G892" s="230"/>
      <c r="H892" s="229">
        <v>0.27400000000000002</v>
      </c>
      <c r="I892" s="229"/>
    </row>
    <row r="893" spans="1:9" ht="13.15" hidden="1" customHeight="1" outlineLevel="2">
      <c r="A893" s="232"/>
      <c r="B893" s="234"/>
      <c r="C893" s="233"/>
      <c r="D893" s="232"/>
      <c r="E893" s="231"/>
      <c r="F893" s="231" t="s">
        <v>787</v>
      </c>
      <c r="G893" s="230"/>
      <c r="H893" s="229">
        <v>0.56999999999999995</v>
      </c>
      <c r="I893" s="229"/>
    </row>
    <row r="894" spans="1:9" ht="13.15" hidden="1" customHeight="1" outlineLevel="2">
      <c r="A894" s="232"/>
      <c r="B894" s="234"/>
      <c r="C894" s="233"/>
      <c r="D894" s="232"/>
      <c r="E894" s="231"/>
      <c r="F894" s="231" t="s">
        <v>786</v>
      </c>
      <c r="G894" s="230"/>
      <c r="H894" s="229">
        <v>0.53700000000000003</v>
      </c>
      <c r="I894" s="229"/>
    </row>
    <row r="895" spans="1:9" ht="13.15" hidden="1" customHeight="1" outlineLevel="2">
      <c r="A895" s="232"/>
      <c r="B895" s="234"/>
      <c r="C895" s="233"/>
      <c r="D895" s="232"/>
      <c r="E895" s="231"/>
      <c r="F895" s="231" t="s">
        <v>799</v>
      </c>
      <c r="G895" s="230"/>
      <c r="H895" s="229">
        <v>2.9999999999999985E-2</v>
      </c>
      <c r="I895" s="229"/>
    </row>
    <row r="896" spans="1:9" ht="13.15" hidden="1" customHeight="1" outlineLevel="2">
      <c r="A896" s="232"/>
      <c r="B896" s="234"/>
      <c r="C896" s="233"/>
      <c r="D896" s="232"/>
      <c r="E896" s="231"/>
      <c r="F896" s="231" t="s">
        <v>785</v>
      </c>
      <c r="G896" s="230"/>
      <c r="H896" s="229">
        <v>2.3399999999999994</v>
      </c>
      <c r="I896" s="229"/>
    </row>
    <row r="897" spans="1:15" ht="13.15" hidden="1" customHeight="1" outlineLevel="2">
      <c r="A897" s="232"/>
      <c r="B897" s="234"/>
      <c r="C897" s="233"/>
      <c r="D897" s="232"/>
      <c r="E897" s="231"/>
      <c r="F897" s="231" t="s">
        <v>798</v>
      </c>
      <c r="G897" s="230"/>
      <c r="H897" s="229">
        <v>7.4999999999999983E-2</v>
      </c>
      <c r="I897" s="229"/>
    </row>
    <row r="898" spans="1:15" ht="13.15" hidden="1" customHeight="1" outlineLevel="2">
      <c r="A898" s="232"/>
      <c r="B898" s="234"/>
      <c r="C898" s="233"/>
      <c r="D898" s="232"/>
      <c r="E898" s="231" t="s">
        <v>329</v>
      </c>
      <c r="G898" s="230"/>
      <c r="H898" s="229"/>
      <c r="I898" s="229"/>
    </row>
    <row r="899" spans="1:15" ht="13.15" hidden="1" customHeight="1" outlineLevel="2">
      <c r="A899" s="232"/>
      <c r="B899" s="234"/>
      <c r="C899" s="233"/>
      <c r="D899" s="232"/>
      <c r="E899" s="231"/>
      <c r="F899" s="231" t="s">
        <v>797</v>
      </c>
      <c r="G899" s="230"/>
      <c r="H899" s="229">
        <v>0.71200000000000008</v>
      </c>
      <c r="I899" s="229"/>
    </row>
    <row r="900" spans="1:15" ht="13.15" hidden="1" customHeight="1" outlineLevel="2">
      <c r="A900" s="232"/>
      <c r="B900" s="234"/>
      <c r="C900" s="233"/>
      <c r="D900" s="232"/>
      <c r="E900" s="231"/>
      <c r="F900" s="231" t="s">
        <v>796</v>
      </c>
      <c r="G900" s="230"/>
      <c r="H900" s="229">
        <v>-0.22999999999999998</v>
      </c>
      <c r="I900" s="229"/>
    </row>
    <row r="901" spans="1:15" ht="13.15" hidden="1" customHeight="1" outlineLevel="2">
      <c r="A901" s="232"/>
      <c r="B901" s="234"/>
      <c r="C901" s="233"/>
      <c r="D901" s="232"/>
      <c r="E901" s="231"/>
      <c r="F901" s="231" t="s">
        <v>795</v>
      </c>
      <c r="G901" s="230"/>
      <c r="H901" s="229">
        <v>0.35199999999999998</v>
      </c>
      <c r="I901" s="229"/>
    </row>
    <row r="902" spans="1:15" ht="13.15" hidden="1" customHeight="1" outlineLevel="2">
      <c r="A902" s="232"/>
      <c r="B902" s="234"/>
      <c r="C902" s="233"/>
      <c r="D902" s="232"/>
      <c r="E902" s="231" t="s">
        <v>348</v>
      </c>
      <c r="G902" s="230"/>
      <c r="H902" s="229"/>
      <c r="I902" s="229"/>
    </row>
    <row r="903" spans="1:15" ht="13.15" hidden="1" customHeight="1" outlineLevel="2">
      <c r="A903" s="232"/>
      <c r="B903" s="234"/>
      <c r="C903" s="233"/>
      <c r="D903" s="232"/>
      <c r="E903" s="231"/>
      <c r="F903" s="231" t="s">
        <v>794</v>
      </c>
      <c r="G903" s="230"/>
      <c r="H903" s="229">
        <v>0.9</v>
      </c>
      <c r="I903" s="229"/>
    </row>
    <row r="904" spans="1:15" ht="13.15" hidden="1" customHeight="1" outlineLevel="2">
      <c r="A904" s="232"/>
      <c r="B904" s="234"/>
      <c r="C904" s="233"/>
      <c r="D904" s="232"/>
      <c r="E904" s="231"/>
      <c r="F904" s="231" t="s">
        <v>791</v>
      </c>
      <c r="G904" s="230"/>
      <c r="H904" s="229">
        <v>-8.0000000000000016E-2</v>
      </c>
      <c r="I904" s="229"/>
    </row>
    <row r="905" spans="1:15" ht="13.15" hidden="1" customHeight="1" outlineLevel="2">
      <c r="A905" s="232"/>
      <c r="B905" s="234"/>
      <c r="C905" s="233"/>
      <c r="D905" s="232"/>
      <c r="E905" s="231"/>
      <c r="F905" s="231" t="s">
        <v>793</v>
      </c>
      <c r="G905" s="230"/>
      <c r="H905" s="229">
        <v>0.03</v>
      </c>
      <c r="I905" s="229"/>
    </row>
    <row r="906" spans="1:15" ht="13.15" hidden="1" customHeight="1" outlineLevel="2">
      <c r="A906" s="232"/>
      <c r="B906" s="234"/>
      <c r="C906" s="233"/>
      <c r="D906" s="232"/>
      <c r="E906" s="231" t="s">
        <v>325</v>
      </c>
      <c r="G906" s="230"/>
      <c r="H906" s="229"/>
      <c r="I906" s="229"/>
    </row>
    <row r="907" spans="1:15" ht="13.15" hidden="1" customHeight="1" outlineLevel="2">
      <c r="A907" s="232"/>
      <c r="B907" s="234"/>
      <c r="C907" s="233"/>
      <c r="D907" s="232"/>
      <c r="E907" s="231"/>
      <c r="F907" s="231" t="s">
        <v>792</v>
      </c>
      <c r="G907" s="230"/>
      <c r="H907" s="229">
        <v>0.97</v>
      </c>
      <c r="I907" s="229"/>
    </row>
    <row r="908" spans="1:15" ht="13.15" hidden="1" customHeight="1" outlineLevel="2">
      <c r="A908" s="232"/>
      <c r="B908" s="234"/>
      <c r="C908" s="233"/>
      <c r="D908" s="232"/>
      <c r="E908" s="231"/>
      <c r="F908" s="231" t="s">
        <v>791</v>
      </c>
      <c r="G908" s="230"/>
      <c r="H908" s="229">
        <v>-8.0000000000000016E-2</v>
      </c>
      <c r="I908" s="229"/>
    </row>
    <row r="909" spans="1:15" ht="13.15" hidden="1" customHeight="1" outlineLevel="2">
      <c r="A909" s="232"/>
      <c r="B909" s="234"/>
      <c r="C909" s="233"/>
      <c r="D909" s="232"/>
      <c r="E909" s="231"/>
      <c r="F909" s="231" t="s">
        <v>790</v>
      </c>
      <c r="G909" s="230"/>
      <c r="H909" s="229">
        <v>1.0819999999999999</v>
      </c>
      <c r="I909" s="229"/>
    </row>
    <row r="910" spans="1:15" ht="25.5" outlineLevel="1" collapsed="1">
      <c r="A910" s="277">
        <f>MAX(A871:A909)+1</f>
        <v>149</v>
      </c>
      <c r="B910" s="278" t="str">
        <f>CONCATENATE(MID(C910,1,5),MID(C910,7,4),MID(D910,1,1),MID(A910,1,3))</f>
        <v>711112051C149</v>
      </c>
      <c r="C910" s="278" t="s">
        <v>789</v>
      </c>
      <c r="D910" s="277" t="s">
        <v>301</v>
      </c>
      <c r="E910" s="279"/>
      <c r="F910" s="280" t="s">
        <v>779</v>
      </c>
      <c r="G910" s="281"/>
      <c r="H910" s="282">
        <v>7</v>
      </c>
      <c r="I910" s="282" t="s">
        <v>153</v>
      </c>
      <c r="J910" s="66">
        <v>0</v>
      </c>
      <c r="K910" s="66">
        <f>ROUND(H910*J910,1)</f>
        <v>0</v>
      </c>
      <c r="L910" s="283">
        <v>1.5E-3</v>
      </c>
      <c r="M910" s="284">
        <f>ROUND(H910*L910,5)</f>
        <v>1.0500000000000001E-2</v>
      </c>
      <c r="N910" s="283">
        <v>0</v>
      </c>
      <c r="O910" s="284">
        <f>ROUND(H910*N910,5)</f>
        <v>0</v>
      </c>
    </row>
    <row r="911" spans="1:15" ht="13.15" hidden="1" customHeight="1" outlineLevel="2">
      <c r="A911" s="232"/>
      <c r="B911" s="234"/>
      <c r="C911" s="233"/>
      <c r="D911" s="232"/>
      <c r="E911" s="231"/>
      <c r="F911" s="231"/>
      <c r="G911" s="230"/>
      <c r="H911" s="229">
        <v>6.4000000000000001E-2</v>
      </c>
      <c r="I911" s="229"/>
    </row>
    <row r="912" spans="1:15" ht="13.15" hidden="1" customHeight="1" outlineLevel="2">
      <c r="A912" s="232"/>
      <c r="B912" s="234"/>
      <c r="C912" s="233"/>
      <c r="D912" s="232"/>
      <c r="E912" s="231" t="s">
        <v>376</v>
      </c>
      <c r="G912" s="230"/>
      <c r="H912" s="229"/>
      <c r="I912" s="229"/>
    </row>
    <row r="913" spans="1:15" ht="13.15" hidden="1" customHeight="1" outlineLevel="2">
      <c r="A913" s="232"/>
      <c r="B913" s="234"/>
      <c r="C913" s="233"/>
      <c r="D913" s="232"/>
      <c r="E913" s="231"/>
      <c r="F913" s="231" t="s">
        <v>788</v>
      </c>
      <c r="G913" s="230"/>
      <c r="H913" s="229">
        <v>1.3379999999999999</v>
      </c>
      <c r="I913" s="229"/>
    </row>
    <row r="914" spans="1:15" ht="13.15" hidden="1" customHeight="1" outlineLevel="2">
      <c r="A914" s="232"/>
      <c r="B914" s="234"/>
      <c r="C914" s="233"/>
      <c r="D914" s="232"/>
      <c r="E914" s="231"/>
      <c r="F914" s="231" t="s">
        <v>787</v>
      </c>
      <c r="G914" s="230"/>
      <c r="H914" s="229">
        <v>0.56999999999999995</v>
      </c>
      <c r="I914" s="229"/>
    </row>
    <row r="915" spans="1:15" ht="13.15" hidden="1" customHeight="1" outlineLevel="2">
      <c r="A915" s="232"/>
      <c r="B915" s="234"/>
      <c r="C915" s="233"/>
      <c r="D915" s="232"/>
      <c r="E915" s="231"/>
      <c r="F915" s="231" t="s">
        <v>786</v>
      </c>
      <c r="G915" s="230"/>
      <c r="H915" s="229">
        <v>0.53700000000000003</v>
      </c>
      <c r="I915" s="229"/>
    </row>
    <row r="916" spans="1:15" ht="13.15" hidden="1" customHeight="1" outlineLevel="2">
      <c r="A916" s="232"/>
      <c r="B916" s="234"/>
      <c r="C916" s="233"/>
      <c r="D916" s="232"/>
      <c r="E916" s="231"/>
      <c r="F916" s="231" t="s">
        <v>785</v>
      </c>
      <c r="G916" s="230"/>
      <c r="H916" s="229">
        <v>2.3399999999999994</v>
      </c>
      <c r="I916" s="229"/>
    </row>
    <row r="917" spans="1:15" ht="13.15" hidden="1" customHeight="1" outlineLevel="2">
      <c r="A917" s="232"/>
      <c r="B917" s="234"/>
      <c r="C917" s="233"/>
      <c r="D917" s="232"/>
      <c r="E917" s="231" t="s">
        <v>329</v>
      </c>
      <c r="G917" s="230"/>
      <c r="H917" s="229"/>
      <c r="I917" s="229"/>
    </row>
    <row r="918" spans="1:15" ht="13.15" hidden="1" customHeight="1" outlineLevel="2">
      <c r="A918" s="232"/>
      <c r="B918" s="234"/>
      <c r="C918" s="233"/>
      <c r="D918" s="232"/>
      <c r="E918" s="231"/>
      <c r="F918" s="231" t="s">
        <v>784</v>
      </c>
      <c r="G918" s="230"/>
      <c r="H918" s="229">
        <v>0.52800000000000002</v>
      </c>
      <c r="I918" s="229"/>
    </row>
    <row r="919" spans="1:15" ht="13.15" hidden="1" customHeight="1" outlineLevel="2">
      <c r="A919" s="232"/>
      <c r="B919" s="234"/>
      <c r="C919" s="233"/>
      <c r="D919" s="232"/>
      <c r="E919" s="231" t="s">
        <v>325</v>
      </c>
      <c r="G919" s="230"/>
      <c r="H919" s="229"/>
      <c r="I919" s="229"/>
    </row>
    <row r="920" spans="1:15" ht="13.15" hidden="1" customHeight="1" outlineLevel="2">
      <c r="A920" s="232"/>
      <c r="B920" s="234"/>
      <c r="C920" s="233"/>
      <c r="D920" s="232"/>
      <c r="E920" s="231"/>
      <c r="F920" s="231" t="s">
        <v>783</v>
      </c>
      <c r="G920" s="230"/>
      <c r="H920" s="229">
        <v>1.623</v>
      </c>
      <c r="I920" s="229"/>
    </row>
    <row r="921" spans="1:15" ht="25.5" outlineLevel="1" collapsed="1">
      <c r="A921" s="277">
        <f>MAX(A886:A920)+1</f>
        <v>150</v>
      </c>
      <c r="B921" s="278" t="str">
        <f>CONCATENATE(MID(C921,1,5),MID(C921,7,4),MID(D921,1,1),MID(A921,1,3))</f>
        <v>711499096C150</v>
      </c>
      <c r="C921" s="278" t="s">
        <v>782</v>
      </c>
      <c r="D921" s="277" t="s">
        <v>301</v>
      </c>
      <c r="E921" s="279"/>
      <c r="F921" s="280" t="s">
        <v>781</v>
      </c>
      <c r="G921" s="281"/>
      <c r="H921" s="282">
        <v>39</v>
      </c>
      <c r="I921" s="282" t="s">
        <v>153</v>
      </c>
      <c r="J921" s="66">
        <v>0</v>
      </c>
      <c r="K921" s="66">
        <f>ROUND(H921*J921,1)</f>
        <v>0</v>
      </c>
      <c r="L921" s="283">
        <v>0</v>
      </c>
      <c r="M921" s="284">
        <f>ROUND(H921*L921,5)</f>
        <v>0</v>
      </c>
      <c r="N921" s="283">
        <v>0</v>
      </c>
      <c r="O921" s="284">
        <f>ROUND(H921*N921,5)</f>
        <v>0</v>
      </c>
    </row>
    <row r="922" spans="1:15" ht="13.15" hidden="1" customHeight="1" outlineLevel="2">
      <c r="A922" s="232"/>
      <c r="B922" s="234"/>
      <c r="C922" s="233"/>
      <c r="D922" s="232"/>
      <c r="E922" s="231"/>
      <c r="F922" s="231"/>
      <c r="G922" s="230"/>
      <c r="H922" s="229">
        <v>-0.18099999999999999</v>
      </c>
      <c r="I922" s="229"/>
    </row>
    <row r="923" spans="1:15" ht="13.15" hidden="1" customHeight="1" outlineLevel="2">
      <c r="A923" s="232"/>
      <c r="B923" s="234"/>
      <c r="C923" s="233"/>
      <c r="D923" s="232"/>
      <c r="E923" s="231"/>
      <c r="F923" s="229" t="s">
        <v>780</v>
      </c>
      <c r="G923" s="230"/>
      <c r="H923" s="229">
        <v>71</v>
      </c>
      <c r="I923" s="229" t="s">
        <v>153</v>
      </c>
    </row>
    <row r="924" spans="1:15" ht="13.15" hidden="1" customHeight="1" outlineLevel="2">
      <c r="A924" s="232"/>
      <c r="B924" s="234"/>
      <c r="C924" s="233"/>
      <c r="D924" s="232"/>
      <c r="E924" s="231"/>
      <c r="F924" s="229" t="s">
        <v>779</v>
      </c>
      <c r="G924" s="230"/>
      <c r="H924" s="229">
        <v>7</v>
      </c>
      <c r="I924" s="229" t="s">
        <v>153</v>
      </c>
    </row>
    <row r="925" spans="1:15" ht="13.15" hidden="1" customHeight="1" outlineLevel="2">
      <c r="A925" s="232"/>
      <c r="B925" s="234"/>
      <c r="C925" s="233"/>
      <c r="D925" s="232"/>
      <c r="E925" s="231" t="s">
        <v>778</v>
      </c>
      <c r="F925" s="229"/>
      <c r="G925" s="230"/>
      <c r="H925" s="229"/>
      <c r="I925" s="229"/>
    </row>
    <row r="926" spans="1:15" ht="13.15" hidden="1" customHeight="1" outlineLevel="2">
      <c r="A926" s="232"/>
      <c r="B926" s="234"/>
      <c r="C926" s="233"/>
      <c r="D926" s="232"/>
      <c r="E926" s="231" t="s">
        <v>376</v>
      </c>
      <c r="G926" s="230"/>
      <c r="H926" s="229" t="s">
        <v>324</v>
      </c>
      <c r="I926" s="229"/>
    </row>
    <row r="927" spans="1:15" ht="13.15" hidden="1" customHeight="1" outlineLevel="2">
      <c r="A927" s="232"/>
      <c r="B927" s="234"/>
      <c r="C927" s="233"/>
      <c r="D927" s="232"/>
      <c r="E927" s="231"/>
      <c r="F927" s="231" t="s">
        <v>543</v>
      </c>
      <c r="G927" s="230"/>
      <c r="H927" s="229">
        <v>-6.1489999999999991</v>
      </c>
      <c r="I927" s="229"/>
    </row>
    <row r="928" spans="1:15" ht="13.15" hidden="1" customHeight="1" outlineLevel="2">
      <c r="A928" s="232"/>
      <c r="B928" s="234"/>
      <c r="C928" s="233"/>
      <c r="D928" s="232"/>
      <c r="E928" s="231"/>
      <c r="F928" s="231" t="s">
        <v>542</v>
      </c>
      <c r="G928" s="230"/>
      <c r="H928" s="229">
        <v>-0.48</v>
      </c>
      <c r="I928" s="229"/>
    </row>
    <row r="929" spans="1:15" ht="13.15" hidden="1" customHeight="1" outlineLevel="2">
      <c r="A929" s="232"/>
      <c r="B929" s="234"/>
      <c r="C929" s="233"/>
      <c r="D929" s="232"/>
      <c r="E929" s="231"/>
      <c r="F929" s="231" t="s">
        <v>541</v>
      </c>
      <c r="G929" s="230"/>
      <c r="H929" s="229">
        <v>-17.506999999999998</v>
      </c>
      <c r="I929" s="229"/>
    </row>
    <row r="930" spans="1:15" ht="13.15" hidden="1" customHeight="1" outlineLevel="2">
      <c r="A930" s="232"/>
      <c r="B930" s="234"/>
      <c r="C930" s="233"/>
      <c r="D930" s="232"/>
      <c r="E930" s="231"/>
      <c r="F930" s="231" t="s">
        <v>540</v>
      </c>
      <c r="G930" s="230"/>
      <c r="H930" s="229">
        <v>-0.29099999999999998</v>
      </c>
      <c r="I930" s="229"/>
    </row>
    <row r="931" spans="1:15" ht="13.15" hidden="1" customHeight="1" outlineLevel="2">
      <c r="A931" s="232"/>
      <c r="B931" s="234"/>
      <c r="C931" s="233"/>
      <c r="D931" s="232"/>
      <c r="E931" s="231"/>
      <c r="F931" s="231" t="s">
        <v>539</v>
      </c>
      <c r="G931" s="230"/>
      <c r="H931" s="229">
        <v>-8.7719999999999985</v>
      </c>
      <c r="I931" s="229"/>
    </row>
    <row r="932" spans="1:15" ht="13.15" hidden="1" customHeight="1" outlineLevel="2">
      <c r="A932" s="232"/>
      <c r="B932" s="234"/>
      <c r="C932" s="233"/>
      <c r="D932" s="232"/>
      <c r="E932" s="231"/>
      <c r="F932" s="229" t="s">
        <v>777</v>
      </c>
      <c r="G932" s="230"/>
      <c r="H932" s="229">
        <v>-5.6199999999999992</v>
      </c>
      <c r="I932" s="229"/>
    </row>
    <row r="933" spans="1:15" outlineLevel="1" collapsed="1">
      <c r="A933" s="277">
        <f>MAX(A902:A932)+1</f>
        <v>151</v>
      </c>
      <c r="B933" s="278" t="str">
        <f>CONCATENATE(MID(C933,1,5),MID(C933,7,4),MID(D933,1,1),MID(A933,1,3))</f>
        <v>998711101C151</v>
      </c>
      <c r="C933" s="278" t="s">
        <v>776</v>
      </c>
      <c r="D933" s="277" t="s">
        <v>301</v>
      </c>
      <c r="E933" s="279"/>
      <c r="F933" s="280" t="s">
        <v>477</v>
      </c>
      <c r="G933" s="281"/>
      <c r="H933" s="282">
        <v>0.13800000000000001</v>
      </c>
      <c r="I933" s="297" t="s">
        <v>306</v>
      </c>
      <c r="J933" s="66">
        <v>0</v>
      </c>
      <c r="K933" s="66">
        <f>ROUND(H933*J933,1)</f>
        <v>0</v>
      </c>
      <c r="L933" s="283">
        <v>0</v>
      </c>
      <c r="M933" s="284">
        <f>ROUND(H933*L933,5)</f>
        <v>0</v>
      </c>
      <c r="N933" s="283">
        <v>0</v>
      </c>
      <c r="O933" s="284">
        <f>ROUND(H933*N933,5)</f>
        <v>0</v>
      </c>
    </row>
    <row r="934" spans="1:15" ht="13.15" hidden="1" customHeight="1" outlineLevel="2">
      <c r="A934" s="232"/>
      <c r="B934" s="234"/>
      <c r="C934" s="233"/>
      <c r="D934" s="232"/>
      <c r="E934" s="231"/>
      <c r="F934" s="231" t="s">
        <v>311</v>
      </c>
      <c r="G934" s="230"/>
      <c r="H934" s="229">
        <v>0.13800000000000001</v>
      </c>
      <c r="I934" s="229" t="s">
        <v>306</v>
      </c>
    </row>
    <row r="935" spans="1:15" ht="13.15" customHeight="1" outlineLevel="1">
      <c r="A935" s="205"/>
      <c r="B935" s="205"/>
      <c r="C935" s="205"/>
      <c r="D935" s="205"/>
      <c r="E935" s="207"/>
      <c r="F935" s="207"/>
      <c r="G935" s="206"/>
      <c r="H935" s="204"/>
      <c r="I935" s="205"/>
    </row>
    <row r="936" spans="1:15" ht="13.15" customHeight="1" outlineLevel="1">
      <c r="A936" s="226"/>
      <c r="B936" s="226"/>
      <c r="C936" s="226"/>
      <c r="D936" s="226"/>
      <c r="E936" s="228"/>
      <c r="F936" s="228"/>
      <c r="G936" s="227"/>
      <c r="H936" s="225"/>
      <c r="I936" s="226"/>
      <c r="J936" s="225"/>
      <c r="K936" s="225"/>
      <c r="L936" s="225"/>
      <c r="M936" s="225"/>
      <c r="N936" s="225"/>
      <c r="O936" s="225"/>
    </row>
    <row r="937" spans="1:15" s="208" customFormat="1" ht="24" customHeight="1">
      <c r="A937" s="216"/>
      <c r="B937" s="216" t="s">
        <v>405</v>
      </c>
      <c r="C937" s="217"/>
      <c r="D937" s="216"/>
      <c r="E937" s="215"/>
      <c r="F937" s="214" t="s">
        <v>775</v>
      </c>
      <c r="G937" s="213"/>
      <c r="H937" s="212"/>
      <c r="I937" s="210"/>
      <c r="J937" s="211"/>
      <c r="K937" s="210">
        <f>SUBTOTAL(9,K938:K962)</f>
        <v>0</v>
      </c>
      <c r="L937" s="211"/>
      <c r="M937" s="209">
        <f>SUBTOTAL(9,M938:M962)</f>
        <v>2.39452</v>
      </c>
      <c r="N937" s="210"/>
      <c r="O937" s="209">
        <f>SUBTOTAL(9,O938:O962)</f>
        <v>0</v>
      </c>
    </row>
    <row r="938" spans="1:15" ht="13.15" customHeight="1" outlineLevel="1">
      <c r="A938" s="223"/>
      <c r="B938" s="224"/>
      <c r="C938" s="222"/>
      <c r="D938" s="223"/>
      <c r="E938" s="222"/>
      <c r="F938" s="222"/>
      <c r="G938" s="221"/>
      <c r="H938" s="220"/>
      <c r="I938" s="220"/>
    </row>
    <row r="939" spans="1:15" ht="63.75" outlineLevel="1" collapsed="1">
      <c r="A939" s="277">
        <f>MAX(A910:A938)+1</f>
        <v>152</v>
      </c>
      <c r="B939" s="278" t="str">
        <f>CONCATENATE(MID(C939,1,5),MID(C939,7,4),MID(D939,1,1),MID(A939,1,3))</f>
        <v>763135001C152</v>
      </c>
      <c r="C939" s="278" t="s">
        <v>774</v>
      </c>
      <c r="D939" s="277" t="s">
        <v>301</v>
      </c>
      <c r="E939" s="279"/>
      <c r="F939" s="280" t="s">
        <v>773</v>
      </c>
      <c r="G939" s="281"/>
      <c r="H939" s="282">
        <v>150</v>
      </c>
      <c r="I939" s="282" t="s">
        <v>153</v>
      </c>
      <c r="J939" s="66">
        <v>0</v>
      </c>
      <c r="K939" s="66">
        <f>ROUND(H939*J939,1)</f>
        <v>0</v>
      </c>
      <c r="L939" s="283">
        <v>1.5010000000000001E-2</v>
      </c>
      <c r="M939" s="284">
        <f>ROUND(H939*L939,5)</f>
        <v>2.2515000000000001</v>
      </c>
      <c r="N939" s="283">
        <v>0</v>
      </c>
      <c r="O939" s="284">
        <f>ROUND(H939*N939,5)</f>
        <v>0</v>
      </c>
    </row>
    <row r="940" spans="1:15" ht="13.15" hidden="1" customHeight="1" outlineLevel="2">
      <c r="A940" s="232"/>
      <c r="B940" s="234"/>
      <c r="C940" s="233"/>
      <c r="D940" s="232"/>
      <c r="E940" s="231"/>
      <c r="F940" s="231"/>
      <c r="G940" s="230"/>
      <c r="H940" s="229">
        <v>0.81200000000000006</v>
      </c>
      <c r="I940" s="229"/>
    </row>
    <row r="941" spans="1:15" ht="13.15" hidden="1" customHeight="1" outlineLevel="2">
      <c r="A941" s="232"/>
      <c r="B941" s="234"/>
      <c r="C941" s="233"/>
      <c r="D941" s="232"/>
      <c r="E941" s="231" t="s">
        <v>376</v>
      </c>
      <c r="G941" s="230"/>
      <c r="H941" s="229" t="s">
        <v>324</v>
      </c>
      <c r="I941" s="229"/>
    </row>
    <row r="942" spans="1:15" ht="13.15" hidden="1" customHeight="1" outlineLevel="2">
      <c r="A942" s="232"/>
      <c r="B942" s="234"/>
      <c r="C942" s="233"/>
      <c r="D942" s="232"/>
      <c r="E942" s="231"/>
      <c r="F942" s="231" t="s">
        <v>554</v>
      </c>
      <c r="G942" s="230"/>
      <c r="H942" s="229">
        <v>66.653399999999991</v>
      </c>
      <c r="I942" s="229"/>
    </row>
    <row r="943" spans="1:15" ht="13.15" hidden="1" customHeight="1" outlineLevel="2">
      <c r="A943" s="232"/>
      <c r="B943" s="234"/>
      <c r="C943" s="233"/>
      <c r="D943" s="232"/>
      <c r="E943" s="231"/>
      <c r="F943" s="231" t="s">
        <v>553</v>
      </c>
      <c r="G943" s="230"/>
      <c r="H943" s="229">
        <v>82.534999999999997</v>
      </c>
      <c r="I943" s="229"/>
    </row>
    <row r="944" spans="1:15" ht="51" outlineLevel="1" collapsed="1">
      <c r="A944" s="277">
        <f>MAX(A937:A943)+1</f>
        <v>153</v>
      </c>
      <c r="B944" s="278" t="str">
        <f>CONCATENATE(MID(C944,1,5),MID(C944,7,4),MID(D944,1,1),MID(A944,1,3))</f>
        <v>763131412C153</v>
      </c>
      <c r="C944" s="278" t="s">
        <v>772</v>
      </c>
      <c r="D944" s="277" t="s">
        <v>301</v>
      </c>
      <c r="E944" s="279"/>
      <c r="F944" s="280" t="s">
        <v>767</v>
      </c>
      <c r="G944" s="281"/>
      <c r="H944" s="282">
        <v>8.6</v>
      </c>
      <c r="I944" s="282" t="s">
        <v>153</v>
      </c>
      <c r="J944" s="66">
        <v>0</v>
      </c>
      <c r="K944" s="66">
        <f>ROUND(H944*J944,1)</f>
        <v>0</v>
      </c>
      <c r="L944" s="283">
        <v>1.643E-2</v>
      </c>
      <c r="M944" s="284">
        <f>ROUND(H944*L944,5)</f>
        <v>0.14130000000000001</v>
      </c>
      <c r="N944" s="283">
        <v>0</v>
      </c>
      <c r="O944" s="284">
        <f>ROUND(H944*N944,5)</f>
        <v>0</v>
      </c>
    </row>
    <row r="945" spans="1:15" ht="13.15" hidden="1" customHeight="1" outlineLevel="2">
      <c r="A945" s="232"/>
      <c r="B945" s="234"/>
      <c r="C945" s="233"/>
      <c r="D945" s="232"/>
      <c r="E945" s="231"/>
      <c r="F945" s="231"/>
      <c r="G945" s="230"/>
      <c r="H945" s="229">
        <v>0.02</v>
      </c>
      <c r="I945" s="229"/>
    </row>
    <row r="946" spans="1:15" ht="13.15" hidden="1" customHeight="1" outlineLevel="2">
      <c r="A946" s="232"/>
      <c r="B946" s="234"/>
      <c r="C946" s="233"/>
      <c r="D946" s="232"/>
      <c r="E946" s="231" t="s">
        <v>378</v>
      </c>
      <c r="F946" s="231"/>
      <c r="G946" s="230"/>
      <c r="H946" s="229" t="s">
        <v>324</v>
      </c>
      <c r="I946" s="229"/>
    </row>
    <row r="947" spans="1:15" ht="13.15" hidden="1" customHeight="1" outlineLevel="2">
      <c r="A947" s="232"/>
      <c r="B947" s="234"/>
      <c r="C947" s="233"/>
      <c r="D947" s="232"/>
      <c r="E947" s="231"/>
      <c r="F947" s="231" t="s">
        <v>616</v>
      </c>
      <c r="G947" s="230"/>
      <c r="H947" s="229">
        <v>2.5499999999999998</v>
      </c>
      <c r="I947" s="229"/>
    </row>
    <row r="948" spans="1:15" ht="13.15" hidden="1" customHeight="1" outlineLevel="2">
      <c r="A948" s="232"/>
      <c r="B948" s="234"/>
      <c r="C948" s="233"/>
      <c r="D948" s="232"/>
      <c r="E948" s="231" t="s">
        <v>355</v>
      </c>
      <c r="G948" s="230"/>
      <c r="H948" s="229" t="s">
        <v>324</v>
      </c>
      <c r="I948" s="229"/>
    </row>
    <row r="949" spans="1:15" ht="13.15" hidden="1" customHeight="1" outlineLevel="2">
      <c r="A949" s="232"/>
      <c r="B949" s="234"/>
      <c r="C949" s="233"/>
      <c r="D949" s="232"/>
      <c r="E949" s="231"/>
      <c r="F949" s="231" t="s">
        <v>615</v>
      </c>
      <c r="G949" s="230"/>
      <c r="H949" s="229">
        <v>1.53</v>
      </c>
      <c r="I949" s="229"/>
    </row>
    <row r="950" spans="1:15" ht="13.15" hidden="1" customHeight="1" outlineLevel="2">
      <c r="A950" s="232"/>
      <c r="B950" s="234"/>
      <c r="C950" s="233"/>
      <c r="D950" s="232"/>
      <c r="E950" s="231" t="s">
        <v>348</v>
      </c>
      <c r="G950" s="230"/>
      <c r="H950" s="229" t="s">
        <v>324</v>
      </c>
      <c r="I950" s="229"/>
    </row>
    <row r="951" spans="1:15" ht="13.15" hidden="1" customHeight="1" outlineLevel="2">
      <c r="A951" s="232"/>
      <c r="B951" s="234"/>
      <c r="C951" s="233"/>
      <c r="D951" s="232"/>
      <c r="E951" s="231"/>
      <c r="F951" s="231" t="s">
        <v>611</v>
      </c>
      <c r="G951" s="230"/>
      <c r="H951" s="229">
        <v>4.5</v>
      </c>
      <c r="I951" s="229"/>
    </row>
    <row r="952" spans="1:15" ht="25.5" outlineLevel="1" collapsed="1">
      <c r="A952" s="277">
        <f>MAX(A944:A951)+1</f>
        <v>154</v>
      </c>
      <c r="B952" s="278" t="str">
        <f>CONCATENATE(MID(C952,1,5),MID(C952,7,4),MID(D952,1,1),MID(A952,1,3))</f>
        <v>763131771C154</v>
      </c>
      <c r="C952" s="278" t="s">
        <v>771</v>
      </c>
      <c r="D952" s="277" t="s">
        <v>301</v>
      </c>
      <c r="E952" s="279"/>
      <c r="F952" s="280" t="s">
        <v>770</v>
      </c>
      <c r="G952" s="281"/>
      <c r="H952" s="282">
        <v>8.6</v>
      </c>
      <c r="I952" s="282" t="s">
        <v>153</v>
      </c>
      <c r="J952" s="66">
        <v>0</v>
      </c>
      <c r="K952" s="66">
        <f>ROUND(H952*J952,1)</f>
        <v>0</v>
      </c>
      <c r="L952" s="283">
        <v>1E-4</v>
      </c>
      <c r="M952" s="284">
        <f>ROUND(H952*L952,5)</f>
        <v>8.5999999999999998E-4</v>
      </c>
      <c r="N952" s="283">
        <v>0</v>
      </c>
      <c r="O952" s="284">
        <f>ROUND(H952*N952,5)</f>
        <v>0</v>
      </c>
    </row>
    <row r="953" spans="1:15" ht="13.15" hidden="1" customHeight="1" outlineLevel="2">
      <c r="A953" s="232"/>
      <c r="B953" s="234"/>
      <c r="C953" s="233"/>
      <c r="D953" s="232"/>
      <c r="E953" s="231"/>
      <c r="F953" s="231"/>
      <c r="G953" s="230"/>
      <c r="H953" s="229">
        <v>8.6</v>
      </c>
      <c r="I953" s="229"/>
    </row>
    <row r="954" spans="1:15" ht="25.5" outlineLevel="1" collapsed="1">
      <c r="A954" s="277">
        <f>MAX(A948:A953)+1</f>
        <v>155</v>
      </c>
      <c r="B954" s="278" t="str">
        <f>CONCATENATE(MID(C954,1,5),MID(C954,7,4),MID(D954,1,1),MID(A954,1,3))</f>
        <v>763131761C155</v>
      </c>
      <c r="C954" s="278" t="s">
        <v>769</v>
      </c>
      <c r="D954" s="277" t="s">
        <v>301</v>
      </c>
      <c r="E954" s="279"/>
      <c r="F954" s="280" t="s">
        <v>768</v>
      </c>
      <c r="G954" s="281"/>
      <c r="H954" s="282">
        <v>13.1</v>
      </c>
      <c r="I954" s="282" t="s">
        <v>153</v>
      </c>
      <c r="J954" s="66">
        <v>0</v>
      </c>
      <c r="K954" s="66">
        <f>ROUND(H954*J954,1)</f>
        <v>0</v>
      </c>
      <c r="L954" s="283">
        <v>0</v>
      </c>
      <c r="M954" s="284">
        <f>ROUND(H954*L954,5)</f>
        <v>0</v>
      </c>
      <c r="N954" s="283">
        <v>0</v>
      </c>
      <c r="O954" s="284">
        <f>ROUND(H954*N954,5)</f>
        <v>0</v>
      </c>
    </row>
    <row r="955" spans="1:15" ht="13.15" hidden="1" customHeight="1" outlineLevel="2">
      <c r="A955" s="232"/>
      <c r="B955" s="234"/>
      <c r="C955" s="233"/>
      <c r="D955" s="232"/>
      <c r="E955" s="231"/>
      <c r="F955" s="229" t="s">
        <v>767</v>
      </c>
      <c r="G955" s="230"/>
      <c r="H955" s="229">
        <v>8.6</v>
      </c>
      <c r="I955" s="229" t="s">
        <v>153</v>
      </c>
    </row>
    <row r="956" spans="1:15" ht="13.15" hidden="1" customHeight="1" outlineLevel="2">
      <c r="A956" s="232"/>
      <c r="B956" s="234"/>
      <c r="C956" s="233"/>
      <c r="D956" s="232"/>
      <c r="E956" s="231"/>
      <c r="F956" s="229" t="s">
        <v>611</v>
      </c>
      <c r="G956" s="230"/>
      <c r="H956" s="229">
        <v>4.5</v>
      </c>
      <c r="I956" s="229"/>
    </row>
    <row r="957" spans="1:15" outlineLevel="1" collapsed="1">
      <c r="A957" s="277">
        <f>MAX(A952:A956)+1</f>
        <v>156</v>
      </c>
      <c r="B957" s="278" t="str">
        <f>CONCATENATE(MID(C957,1,5),MID(C957,7,4),MID(D957,1,1),MID(A957,1,3))</f>
        <v>763131714C156</v>
      </c>
      <c r="C957" s="278" t="s">
        <v>766</v>
      </c>
      <c r="D957" s="277" t="s">
        <v>301</v>
      </c>
      <c r="E957" s="279"/>
      <c r="F957" s="280" t="s">
        <v>765</v>
      </c>
      <c r="G957" s="281"/>
      <c r="H957" s="282">
        <v>8.6</v>
      </c>
      <c r="I957" s="282" t="s">
        <v>153</v>
      </c>
      <c r="J957" s="66">
        <v>0</v>
      </c>
      <c r="K957" s="66">
        <f>ROUND(H957*J957,1)</f>
        <v>0</v>
      </c>
      <c r="L957" s="283">
        <v>1E-4</v>
      </c>
      <c r="M957" s="284">
        <f>ROUND(H957*L957,5)</f>
        <v>8.5999999999999998E-4</v>
      </c>
      <c r="N957" s="283">
        <v>0</v>
      </c>
      <c r="O957" s="284">
        <f>ROUND(H957*N957,5)</f>
        <v>0</v>
      </c>
    </row>
    <row r="958" spans="1:15" ht="13.15" hidden="1" customHeight="1" outlineLevel="2">
      <c r="A958" s="232"/>
      <c r="B958" s="234"/>
      <c r="C958" s="233"/>
      <c r="D958" s="232"/>
      <c r="E958" s="231"/>
      <c r="F958" s="231"/>
      <c r="G958" s="230"/>
      <c r="H958" s="229">
        <v>8.6</v>
      </c>
      <c r="I958" s="229"/>
    </row>
    <row r="959" spans="1:15" outlineLevel="1" collapsed="1">
      <c r="A959" s="277">
        <f>MAX(A957:A958)+1</f>
        <v>157</v>
      </c>
      <c r="B959" s="278" t="str">
        <f>CONCATENATE(MID(C959,1,5),MID(C959,7,4),MID(D959,1,1),MID(A959,1,3))</f>
        <v>998763301C157</v>
      </c>
      <c r="C959" s="278" t="s">
        <v>764</v>
      </c>
      <c r="D959" s="277" t="s">
        <v>301</v>
      </c>
      <c r="E959" s="279"/>
      <c r="F959" s="280" t="s">
        <v>477</v>
      </c>
      <c r="G959" s="281"/>
      <c r="H959" s="282">
        <v>2.395</v>
      </c>
      <c r="I959" s="282" t="s">
        <v>306</v>
      </c>
      <c r="J959" s="66">
        <v>0</v>
      </c>
      <c r="K959" s="66">
        <f>ROUND(H959*J959,1)</f>
        <v>0</v>
      </c>
      <c r="L959" s="283">
        <v>0</v>
      </c>
      <c r="M959" s="284">
        <f>ROUND(H959*L959,5)</f>
        <v>0</v>
      </c>
      <c r="N959" s="283">
        <v>0</v>
      </c>
      <c r="O959" s="284">
        <f>ROUND(H959*N959,5)</f>
        <v>0</v>
      </c>
    </row>
    <row r="960" spans="1:15" ht="13.15" hidden="1" customHeight="1" outlineLevel="2">
      <c r="A960" s="232"/>
      <c r="B960" s="234"/>
      <c r="C960" s="233"/>
      <c r="D960" s="232"/>
      <c r="E960" s="231"/>
      <c r="F960" s="231" t="s">
        <v>311</v>
      </c>
      <c r="G960" s="230"/>
      <c r="H960" s="229">
        <v>2.395</v>
      </c>
      <c r="I960" s="229" t="s">
        <v>306</v>
      </c>
    </row>
    <row r="961" spans="1:15" ht="13.15" customHeight="1" outlineLevel="1">
      <c r="A961" s="205"/>
      <c r="B961" s="205"/>
      <c r="C961" s="205"/>
      <c r="D961" s="205"/>
      <c r="E961" s="207"/>
      <c r="F961" s="207"/>
      <c r="G961" s="206"/>
      <c r="H961" s="204"/>
      <c r="I961" s="205"/>
    </row>
    <row r="962" spans="1:15" ht="13.15" customHeight="1" outlineLevel="1">
      <c r="A962" s="226"/>
      <c r="B962" s="226"/>
      <c r="C962" s="226"/>
      <c r="D962" s="226"/>
      <c r="E962" s="228"/>
      <c r="F962" s="228"/>
      <c r="G962" s="227"/>
      <c r="H962" s="225"/>
      <c r="I962" s="226"/>
      <c r="J962" s="225"/>
      <c r="K962" s="225"/>
      <c r="L962" s="225"/>
      <c r="M962" s="225"/>
      <c r="N962" s="225"/>
      <c r="O962" s="225"/>
    </row>
    <row r="963" spans="1:15" s="208" customFormat="1" ht="24" customHeight="1">
      <c r="A963" s="216"/>
      <c r="B963" s="216" t="s">
        <v>405</v>
      </c>
      <c r="C963" s="217"/>
      <c r="D963" s="216"/>
      <c r="E963" s="215"/>
      <c r="F963" s="237" t="s">
        <v>763</v>
      </c>
      <c r="G963" s="213"/>
      <c r="H963" s="212"/>
      <c r="I963" s="210"/>
      <c r="J963" s="211"/>
      <c r="K963" s="210">
        <f>SUBTOTAL(9,K964:K1027)</f>
        <v>0</v>
      </c>
      <c r="L963" s="211"/>
      <c r="M963" s="209">
        <f>SUBTOTAL(9,M964:M1027)</f>
        <v>0.36453999999999992</v>
      </c>
      <c r="N963" s="210"/>
      <c r="O963" s="209">
        <f>SUBTOTAL(9,O964:O1027)</f>
        <v>0</v>
      </c>
    </row>
    <row r="964" spans="1:15" ht="13.15" customHeight="1" outlineLevel="1">
      <c r="A964" s="223"/>
      <c r="B964" s="224"/>
      <c r="C964" s="222"/>
      <c r="D964" s="223"/>
      <c r="E964" s="222"/>
      <c r="F964" s="222"/>
      <c r="G964" s="221"/>
      <c r="H964" s="220"/>
      <c r="I964" s="220"/>
    </row>
    <row r="965" spans="1:15" ht="38.25" outlineLevel="1" collapsed="1">
      <c r="A965" s="277">
        <f>MAX(A959:A964)+1</f>
        <v>158</v>
      </c>
      <c r="B965" s="278" t="str">
        <f>CONCATENATE(MID(C965,1,5),MID(C965,7,4),MID(D965,1,1),MID(A965,1,3))</f>
        <v>766660021C158</v>
      </c>
      <c r="C965" s="278" t="s">
        <v>762</v>
      </c>
      <c r="D965" s="277" t="s">
        <v>301</v>
      </c>
      <c r="E965" s="279"/>
      <c r="F965" s="280" t="s">
        <v>761</v>
      </c>
      <c r="G965" s="281"/>
      <c r="H965" s="282">
        <v>3</v>
      </c>
      <c r="I965" s="282" t="s">
        <v>171</v>
      </c>
      <c r="J965" s="66">
        <v>0</v>
      </c>
      <c r="K965" s="66">
        <f>ROUND(H965*J965,1)</f>
        <v>0</v>
      </c>
      <c r="L965" s="283">
        <v>0</v>
      </c>
      <c r="M965" s="284">
        <f>ROUND(H965*L965,5)</f>
        <v>0</v>
      </c>
      <c r="N965" s="283">
        <v>0</v>
      </c>
      <c r="O965" s="284">
        <f>ROUND(H965*N965,5)</f>
        <v>0</v>
      </c>
    </row>
    <row r="966" spans="1:15" ht="13.15" hidden="1" customHeight="1" outlineLevel="2">
      <c r="A966" s="232"/>
      <c r="B966" s="234"/>
      <c r="C966" s="233"/>
      <c r="D966" s="232"/>
      <c r="E966" s="231"/>
      <c r="F966" s="231"/>
      <c r="G966" s="230"/>
      <c r="H966" s="229">
        <v>3</v>
      </c>
      <c r="I966" s="229"/>
    </row>
    <row r="967" spans="1:15" s="294" customFormat="1" ht="63.75" outlineLevel="1" collapsed="1">
      <c r="A967" s="285">
        <f>MAX(A956:A966)+1</f>
        <v>159</v>
      </c>
      <c r="B967" s="286" t="str">
        <f>CONCATENATE(MID(C967,1,3),MID(C967,5,6),MID(D967,1,1),MID(A967,1,3))</f>
        <v>611656100M159</v>
      </c>
      <c r="C967" s="286" t="s">
        <v>754</v>
      </c>
      <c r="D967" s="285" t="s">
        <v>487</v>
      </c>
      <c r="E967" s="287"/>
      <c r="F967" s="288" t="s">
        <v>760</v>
      </c>
      <c r="G967" s="289"/>
      <c r="H967" s="290">
        <v>1</v>
      </c>
      <c r="I967" s="290" t="s">
        <v>171</v>
      </c>
      <c r="J967" s="291">
        <v>0</v>
      </c>
      <c r="K967" s="291">
        <f>ROUND(H967*J967,1)</f>
        <v>0</v>
      </c>
      <c r="L967" s="292">
        <v>2.887E-2</v>
      </c>
      <c r="M967" s="293">
        <f>ROUND(H967*L967,5)</f>
        <v>2.887E-2</v>
      </c>
      <c r="N967" s="292">
        <v>0</v>
      </c>
      <c r="O967" s="293">
        <f>ROUND(H967*N967,5)</f>
        <v>0</v>
      </c>
    </row>
    <row r="968" spans="1:15" ht="13.15" hidden="1" customHeight="1" outlineLevel="2">
      <c r="A968" s="232"/>
      <c r="B968" s="234"/>
      <c r="C968" s="233"/>
      <c r="D968" s="232"/>
      <c r="E968" s="231"/>
      <c r="F968" s="231" t="s">
        <v>659</v>
      </c>
      <c r="G968" s="230"/>
      <c r="H968" s="229">
        <v>1</v>
      </c>
      <c r="I968" s="229"/>
    </row>
    <row r="969" spans="1:15" s="294" customFormat="1" ht="76.5" outlineLevel="1" collapsed="1">
      <c r="A969" s="285">
        <f>MAX(A959:A968)+1</f>
        <v>160</v>
      </c>
      <c r="B969" s="286" t="str">
        <f>CONCATENATE(MID(C969,1,3),MID(C969,5,6),MID(D969,1,1),MID(A969,1,3))</f>
        <v>611656090M160</v>
      </c>
      <c r="C969" s="286" t="s">
        <v>759</v>
      </c>
      <c r="D969" s="285" t="s">
        <v>487</v>
      </c>
      <c r="E969" s="287"/>
      <c r="F969" s="288" t="s">
        <v>758</v>
      </c>
      <c r="G969" s="289"/>
      <c r="H969" s="290">
        <v>1</v>
      </c>
      <c r="I969" s="290" t="s">
        <v>171</v>
      </c>
      <c r="J969" s="291">
        <v>0</v>
      </c>
      <c r="K969" s="291">
        <f>ROUND(H969*J969,1)</f>
        <v>0</v>
      </c>
      <c r="L969" s="292">
        <v>2.6870000000000002E-2</v>
      </c>
      <c r="M969" s="293">
        <f>ROUND(H969*L969,5)</f>
        <v>2.6870000000000002E-2</v>
      </c>
      <c r="N969" s="292">
        <v>0</v>
      </c>
      <c r="O969" s="293">
        <f>ROUND(H969*N969,5)</f>
        <v>0</v>
      </c>
    </row>
    <row r="970" spans="1:15" ht="13.15" hidden="1" customHeight="1" outlineLevel="2">
      <c r="A970" s="232"/>
      <c r="B970" s="234"/>
      <c r="C970" s="233"/>
      <c r="D970" s="232"/>
      <c r="E970" s="231"/>
      <c r="F970" s="231" t="s">
        <v>659</v>
      </c>
      <c r="G970" s="230"/>
      <c r="H970" s="229">
        <v>1</v>
      </c>
      <c r="I970" s="229"/>
    </row>
    <row r="971" spans="1:15" s="294" customFormat="1" ht="63.75" outlineLevel="1" collapsed="1">
      <c r="A971" s="285">
        <f>MAX(A959:A970)+1</f>
        <v>161</v>
      </c>
      <c r="B971" s="286" t="str">
        <f>CONCATENATE(MID(C971,1,3),MID(C971,5,6),MID(D971,1,1),MID(A971,1,3))</f>
        <v>611656100M161</v>
      </c>
      <c r="C971" s="286" t="s">
        <v>754</v>
      </c>
      <c r="D971" s="285" t="s">
        <v>487</v>
      </c>
      <c r="E971" s="287"/>
      <c r="F971" s="288" t="s">
        <v>757</v>
      </c>
      <c r="G971" s="289"/>
      <c r="H971" s="290">
        <v>1</v>
      </c>
      <c r="I971" s="290" t="s">
        <v>171</v>
      </c>
      <c r="J971" s="291">
        <v>0</v>
      </c>
      <c r="K971" s="291">
        <f>ROUND(H971*J971,1)</f>
        <v>0</v>
      </c>
      <c r="L971" s="292">
        <v>2.887E-2</v>
      </c>
      <c r="M971" s="293">
        <f>ROUND(H971*L971,5)</f>
        <v>2.887E-2</v>
      </c>
      <c r="N971" s="292">
        <v>0</v>
      </c>
      <c r="O971" s="293">
        <f>ROUND(H971*N971,5)</f>
        <v>0</v>
      </c>
    </row>
    <row r="972" spans="1:15" ht="13.15" hidden="1" customHeight="1" outlineLevel="2">
      <c r="A972" s="232"/>
      <c r="B972" s="234"/>
      <c r="C972" s="233"/>
      <c r="D972" s="232"/>
      <c r="E972" s="231"/>
      <c r="F972" s="231" t="s">
        <v>752</v>
      </c>
      <c r="G972" s="230"/>
      <c r="H972" s="229">
        <v>1</v>
      </c>
      <c r="I972" s="229"/>
    </row>
    <row r="973" spans="1:15" ht="25.5" outlineLevel="1" collapsed="1">
      <c r="A973" s="277">
        <f>MAX(A968:A972)+1</f>
        <v>162</v>
      </c>
      <c r="B973" s="278" t="str">
        <f>CONCATENATE(MID(C973,1,5),MID(C973,7,4),MID(D973,1,1),MID(A973,1,3))</f>
        <v>714141101C162</v>
      </c>
      <c r="C973" s="278" t="s">
        <v>756</v>
      </c>
      <c r="D973" s="277" t="s">
        <v>301</v>
      </c>
      <c r="E973" s="279"/>
      <c r="F973" s="280" t="s">
        <v>755</v>
      </c>
      <c r="G973" s="281"/>
      <c r="H973" s="282">
        <v>1</v>
      </c>
      <c r="I973" s="282" t="s">
        <v>171</v>
      </c>
      <c r="J973" s="66">
        <v>0</v>
      </c>
      <c r="K973" s="66">
        <f>ROUND(H973*J973,1)</f>
        <v>0</v>
      </c>
      <c r="L973" s="283">
        <v>0</v>
      </c>
      <c r="M973" s="284">
        <f>ROUND(H973*L973,5)</f>
        <v>0</v>
      </c>
      <c r="N973" s="283">
        <v>0</v>
      </c>
      <c r="O973" s="284">
        <f>ROUND(H973*N973,5)</f>
        <v>0</v>
      </c>
    </row>
    <row r="974" spans="1:15" ht="13.15" hidden="1" customHeight="1" outlineLevel="2">
      <c r="A974" s="232"/>
      <c r="B974" s="234"/>
      <c r="C974" s="233"/>
      <c r="D974" s="232"/>
      <c r="E974" s="231"/>
      <c r="F974" s="231"/>
      <c r="G974" s="230"/>
      <c r="H974" s="229">
        <v>1</v>
      </c>
      <c r="I974" s="229"/>
    </row>
    <row r="975" spans="1:15" s="294" customFormat="1" ht="76.5" outlineLevel="1" collapsed="1">
      <c r="A975" s="285">
        <f>MAX(A961:A974)+1</f>
        <v>163</v>
      </c>
      <c r="B975" s="286" t="str">
        <f>CONCATENATE(MID(C975,1,3),MID(C975,5,6),MID(D975,1,1),MID(A975,1,3))</f>
        <v>611656100M163</v>
      </c>
      <c r="C975" s="286" t="s">
        <v>754</v>
      </c>
      <c r="D975" s="285" t="s">
        <v>487</v>
      </c>
      <c r="E975" s="287"/>
      <c r="F975" s="288" t="s">
        <v>753</v>
      </c>
      <c r="G975" s="289"/>
      <c r="H975" s="290">
        <v>1</v>
      </c>
      <c r="I975" s="290" t="s">
        <v>171</v>
      </c>
      <c r="J975" s="291">
        <v>0</v>
      </c>
      <c r="K975" s="291">
        <f>ROUND(H975*J975,1)</f>
        <v>0</v>
      </c>
      <c r="L975" s="292">
        <v>2.887E-2</v>
      </c>
      <c r="M975" s="293">
        <f>ROUND(H975*L975,5)</f>
        <v>2.887E-2</v>
      </c>
      <c r="N975" s="292">
        <v>0</v>
      </c>
      <c r="O975" s="293">
        <f>ROUND(H975*N975,5)</f>
        <v>0</v>
      </c>
    </row>
    <row r="976" spans="1:15" ht="13.15" hidden="1" customHeight="1" outlineLevel="2">
      <c r="A976" s="232"/>
      <c r="B976" s="234"/>
      <c r="C976" s="233"/>
      <c r="D976" s="232"/>
      <c r="E976" s="231"/>
      <c r="F976" s="231" t="s">
        <v>752</v>
      </c>
      <c r="G976" s="230"/>
      <c r="H976" s="229">
        <v>1</v>
      </c>
      <c r="I976" s="229"/>
    </row>
    <row r="977" spans="1:15" ht="38.25" outlineLevel="1" collapsed="1">
      <c r="A977" s="277">
        <f>MAX(A972:A976)+1</f>
        <v>164</v>
      </c>
      <c r="B977" s="278" t="str">
        <f>CONCATENATE(MID(C977,1,5),MID(C977,7,4),MID(D977,1,1),MID(A977,1,3))</f>
        <v>766660031C164</v>
      </c>
      <c r="C977" s="278" t="s">
        <v>751</v>
      </c>
      <c r="D977" s="277" t="s">
        <v>301</v>
      </c>
      <c r="E977" s="279"/>
      <c r="F977" s="280" t="s">
        <v>750</v>
      </c>
      <c r="G977" s="281"/>
      <c r="H977" s="282">
        <v>1</v>
      </c>
      <c r="I977" s="282" t="s">
        <v>171</v>
      </c>
      <c r="J977" s="66">
        <v>0</v>
      </c>
      <c r="K977" s="66">
        <f>ROUND(H977*J977,1)</f>
        <v>0</v>
      </c>
      <c r="L977" s="283">
        <v>0</v>
      </c>
      <c r="M977" s="284">
        <f>ROUND(H977*L977,5)</f>
        <v>0</v>
      </c>
      <c r="N977" s="283">
        <v>0</v>
      </c>
      <c r="O977" s="284">
        <f>ROUND(H977*N977,5)</f>
        <v>0</v>
      </c>
    </row>
    <row r="978" spans="1:15" ht="13.15" hidden="1" customHeight="1" outlineLevel="2">
      <c r="A978" s="232"/>
      <c r="B978" s="234"/>
      <c r="C978" s="233"/>
      <c r="D978" s="232"/>
      <c r="E978" s="231"/>
      <c r="F978" s="231"/>
      <c r="G978" s="230"/>
      <c r="H978" s="229">
        <v>1</v>
      </c>
      <c r="I978" s="229"/>
    </row>
    <row r="979" spans="1:15" s="294" customFormat="1" ht="76.5" outlineLevel="1" collapsed="1">
      <c r="A979" s="285">
        <f>MAX(A968:A978)+1</f>
        <v>165</v>
      </c>
      <c r="B979" s="286" t="str">
        <f>CONCATENATE(MID(C979,1,3),MID(C979,5,6),MID(D979,1,1),MID(A979,1,3))</f>
        <v>611656120M165</v>
      </c>
      <c r="C979" s="286" t="s">
        <v>749</v>
      </c>
      <c r="D979" s="285" t="s">
        <v>487</v>
      </c>
      <c r="E979" s="287"/>
      <c r="F979" s="288" t="s">
        <v>748</v>
      </c>
      <c r="G979" s="289"/>
      <c r="H979" s="290">
        <v>1</v>
      </c>
      <c r="I979" s="290" t="s">
        <v>171</v>
      </c>
      <c r="J979" s="291">
        <v>0</v>
      </c>
      <c r="K979" s="291">
        <f>ROUND(H979*J979,1)</f>
        <v>0</v>
      </c>
      <c r="L979" s="292">
        <v>5.0270000000000002E-2</v>
      </c>
      <c r="M979" s="293">
        <f>ROUND(H979*L979,5)</f>
        <v>5.0270000000000002E-2</v>
      </c>
      <c r="N979" s="292">
        <v>0</v>
      </c>
      <c r="O979" s="293">
        <f>ROUND(H979*N979,5)</f>
        <v>0</v>
      </c>
    </row>
    <row r="980" spans="1:15" ht="13.15" hidden="1" customHeight="1" outlineLevel="2">
      <c r="A980" s="232"/>
      <c r="B980" s="234"/>
      <c r="C980" s="233"/>
      <c r="D980" s="232"/>
      <c r="E980" s="231"/>
      <c r="F980" s="231" t="s">
        <v>659</v>
      </c>
      <c r="G980" s="230"/>
      <c r="H980" s="229">
        <v>1</v>
      </c>
      <c r="I980" s="229"/>
    </row>
    <row r="981" spans="1:15" ht="25.5" outlineLevel="1" collapsed="1">
      <c r="A981" s="277">
        <f>MAX(A977:A980)+1</f>
        <v>166</v>
      </c>
      <c r="B981" s="278" t="str">
        <f>CONCATENATE(MID(C981,1,5),MID(C981,7,4),MID(D981,1,1),MID(A981,1,3))</f>
        <v>766660002C166</v>
      </c>
      <c r="C981" s="278" t="s">
        <v>747</v>
      </c>
      <c r="D981" s="277" t="s">
        <v>301</v>
      </c>
      <c r="E981" s="279"/>
      <c r="F981" s="280" t="s">
        <v>746</v>
      </c>
      <c r="G981" s="281"/>
      <c r="H981" s="282">
        <v>1</v>
      </c>
      <c r="I981" s="282" t="s">
        <v>171</v>
      </c>
      <c r="J981" s="66">
        <v>0</v>
      </c>
      <c r="K981" s="66">
        <f>ROUND(H981*J981,1)</f>
        <v>0</v>
      </c>
      <c r="L981" s="283">
        <v>0</v>
      </c>
      <c r="M981" s="284">
        <f>ROUND(H981*L981,5)</f>
        <v>0</v>
      </c>
      <c r="N981" s="283">
        <v>0</v>
      </c>
      <c r="O981" s="284">
        <f>ROUND(H981*N981,5)</f>
        <v>0</v>
      </c>
    </row>
    <row r="982" spans="1:15" ht="13.15" hidden="1" customHeight="1" outlineLevel="2">
      <c r="A982" s="232"/>
      <c r="B982" s="234"/>
      <c r="C982" s="233"/>
      <c r="D982" s="232"/>
      <c r="E982" s="231"/>
      <c r="F982" s="231"/>
      <c r="G982" s="230"/>
      <c r="H982" s="229">
        <v>1</v>
      </c>
      <c r="I982" s="229"/>
    </row>
    <row r="983" spans="1:15" outlineLevel="1" collapsed="1">
      <c r="A983" s="277">
        <f>MAX(A979:A982)+1</f>
        <v>167</v>
      </c>
      <c r="B983" s="278" t="str">
        <f>CONCATENATE(MID(C983,1,5),MID(C983,7,4),MID(D983,1,1),MID(A983,1,3))</f>
        <v>766660713C167</v>
      </c>
      <c r="C983" s="278" t="s">
        <v>745</v>
      </c>
      <c r="D983" s="277" t="s">
        <v>301</v>
      </c>
      <c r="E983" s="279"/>
      <c r="F983" s="280" t="s">
        <v>744</v>
      </c>
      <c r="G983" s="281"/>
      <c r="H983" s="282">
        <v>2</v>
      </c>
      <c r="I983" s="282" t="s">
        <v>171</v>
      </c>
      <c r="J983" s="66">
        <v>0</v>
      </c>
      <c r="K983" s="66">
        <f>ROUND(H983*J983,1)</f>
        <v>0</v>
      </c>
      <c r="L983" s="283">
        <v>0</v>
      </c>
      <c r="M983" s="284">
        <f>ROUND(H983*L983,5)</f>
        <v>0</v>
      </c>
      <c r="N983" s="283">
        <v>0</v>
      </c>
      <c r="O983" s="284">
        <f>ROUND(H983*N983,5)</f>
        <v>0</v>
      </c>
    </row>
    <row r="984" spans="1:15" ht="13.15" hidden="1" customHeight="1" outlineLevel="2">
      <c r="A984" s="232"/>
      <c r="B984" s="234"/>
      <c r="C984" s="233"/>
      <c r="D984" s="232"/>
      <c r="E984" s="231"/>
      <c r="F984" s="231"/>
      <c r="G984" s="230"/>
      <c r="H984" s="229">
        <v>2</v>
      </c>
      <c r="I984" s="229"/>
    </row>
    <row r="985" spans="1:15" s="294" customFormat="1" ht="63.75" outlineLevel="1" collapsed="1">
      <c r="A985" s="285">
        <f>MAX(A975:A984)+1</f>
        <v>168</v>
      </c>
      <c r="B985" s="286" t="str">
        <f>CONCATENATE(MID(C985,1,3),MID(C985,5,6),MID(D985,1,1),MID(A985,1,3))</f>
        <v>611656040M168</v>
      </c>
      <c r="C985" s="286" t="s">
        <v>743</v>
      </c>
      <c r="D985" s="285" t="s">
        <v>487</v>
      </c>
      <c r="E985" s="287"/>
      <c r="F985" s="288" t="s">
        <v>742</v>
      </c>
      <c r="G985" s="289"/>
      <c r="H985" s="290">
        <v>1</v>
      </c>
      <c r="I985" s="290" t="s">
        <v>171</v>
      </c>
      <c r="J985" s="291">
        <v>0</v>
      </c>
      <c r="K985" s="291">
        <f>ROUND(H985*J985,1)</f>
        <v>0</v>
      </c>
      <c r="L985" s="292">
        <v>3.107E-2</v>
      </c>
      <c r="M985" s="293">
        <f>ROUND(H985*L985,5)</f>
        <v>3.107E-2</v>
      </c>
      <c r="N985" s="292">
        <v>0</v>
      </c>
      <c r="O985" s="293">
        <f>ROUND(H985*N985,5)</f>
        <v>0</v>
      </c>
    </row>
    <row r="986" spans="1:15" ht="13.15" hidden="1" customHeight="1" outlineLevel="2">
      <c r="A986" s="232"/>
      <c r="B986" s="234"/>
      <c r="C986" s="233"/>
      <c r="D986" s="232"/>
      <c r="E986" s="231"/>
      <c r="F986" s="231" t="s">
        <v>659</v>
      </c>
      <c r="G986" s="230"/>
      <c r="H986" s="229">
        <v>1</v>
      </c>
      <c r="I986" s="229"/>
    </row>
    <row r="987" spans="1:15" ht="25.5" outlineLevel="1" collapsed="1">
      <c r="A987" s="277">
        <f>MAX(A983:A986)+1</f>
        <v>169</v>
      </c>
      <c r="B987" s="278" t="str">
        <f>CONCATENATE(MID(C987,1,5),MID(C987,7,4),MID(D987,1,1),MID(A987,1,3))</f>
        <v>766660001C169</v>
      </c>
      <c r="C987" s="278" t="s">
        <v>741</v>
      </c>
      <c r="D987" s="277" t="s">
        <v>301</v>
      </c>
      <c r="E987" s="279"/>
      <c r="F987" s="280" t="s">
        <v>740</v>
      </c>
      <c r="G987" s="281"/>
      <c r="H987" s="282">
        <v>6</v>
      </c>
      <c r="I987" s="282" t="s">
        <v>171</v>
      </c>
      <c r="J987" s="66">
        <v>0</v>
      </c>
      <c r="K987" s="66">
        <f>ROUND(H987*J987,1)</f>
        <v>0</v>
      </c>
      <c r="L987" s="283">
        <v>0</v>
      </c>
      <c r="M987" s="284">
        <f>ROUND(H987*L987,5)</f>
        <v>0</v>
      </c>
      <c r="N987" s="283">
        <v>0</v>
      </c>
      <c r="O987" s="284">
        <f>ROUND(H987*N987,5)</f>
        <v>0</v>
      </c>
    </row>
    <row r="988" spans="1:15" ht="13.15" hidden="1" customHeight="1" outlineLevel="2">
      <c r="A988" s="232"/>
      <c r="B988" s="234"/>
      <c r="C988" s="233"/>
      <c r="D988" s="232"/>
      <c r="E988" s="231"/>
      <c r="F988" s="231"/>
      <c r="G988" s="230"/>
      <c r="H988" s="229">
        <v>6</v>
      </c>
      <c r="I988" s="229"/>
    </row>
    <row r="989" spans="1:15" s="294" customFormat="1" ht="51" outlineLevel="1" collapsed="1">
      <c r="A989" s="285">
        <f>MAX(A979:A988)+1</f>
        <v>170</v>
      </c>
      <c r="B989" s="286" t="str">
        <f>CONCATENATE(MID(C989,1,3),MID(C989,5,6),MID(D989,1,1),MID(A989,1,3))</f>
        <v>611656020M170</v>
      </c>
      <c r="C989" s="286" t="s">
        <v>738</v>
      </c>
      <c r="D989" s="285" t="s">
        <v>487</v>
      </c>
      <c r="E989" s="287"/>
      <c r="F989" s="288" t="s">
        <v>739</v>
      </c>
      <c r="G989" s="289"/>
      <c r="H989" s="290">
        <v>3</v>
      </c>
      <c r="I989" s="290" t="s">
        <v>171</v>
      </c>
      <c r="J989" s="291">
        <v>0</v>
      </c>
      <c r="K989" s="291">
        <f>ROUND(H989*J989,1)</f>
        <v>0</v>
      </c>
      <c r="L989" s="292">
        <v>2.562E-2</v>
      </c>
      <c r="M989" s="293">
        <f>ROUND(H989*L989,5)</f>
        <v>7.6859999999999998E-2</v>
      </c>
      <c r="N989" s="292">
        <v>0</v>
      </c>
      <c r="O989" s="293">
        <f>ROUND(H989*N989,5)</f>
        <v>0</v>
      </c>
    </row>
    <row r="990" spans="1:15" ht="13.15" hidden="1" customHeight="1" outlineLevel="2">
      <c r="A990" s="232"/>
      <c r="B990" s="234"/>
      <c r="C990" s="233"/>
      <c r="D990" s="232"/>
      <c r="E990" s="231"/>
      <c r="F990" s="231" t="s">
        <v>659</v>
      </c>
      <c r="G990" s="230"/>
      <c r="H990" s="229">
        <v>3</v>
      </c>
      <c r="I990" s="229"/>
    </row>
    <row r="991" spans="1:15" s="294" customFormat="1" ht="63.75" outlineLevel="1" collapsed="1">
      <c r="A991" s="285">
        <f>MAX(A972:A990)+1</f>
        <v>171</v>
      </c>
      <c r="B991" s="286" t="str">
        <f>CONCATENATE(MID(C991,1,3),MID(C991,5,6),MID(D991,1,1),MID(A991,1,3))</f>
        <v>611656020M171</v>
      </c>
      <c r="C991" s="286" t="s">
        <v>738</v>
      </c>
      <c r="D991" s="285" t="s">
        <v>487</v>
      </c>
      <c r="E991" s="287"/>
      <c r="F991" s="288" t="s">
        <v>737</v>
      </c>
      <c r="G991" s="289"/>
      <c r="H991" s="290">
        <v>1</v>
      </c>
      <c r="I991" s="290" t="s">
        <v>171</v>
      </c>
      <c r="J991" s="291">
        <v>0</v>
      </c>
      <c r="K991" s="291">
        <f>ROUND(H991*J991,1)</f>
        <v>0</v>
      </c>
      <c r="L991" s="292">
        <v>2.6870000000000002E-2</v>
      </c>
      <c r="M991" s="293">
        <f>ROUND(H991*L991,5)</f>
        <v>2.6870000000000002E-2</v>
      </c>
      <c r="N991" s="292">
        <v>0</v>
      </c>
      <c r="O991" s="293">
        <f>ROUND(H991*N991,5)</f>
        <v>0</v>
      </c>
    </row>
    <row r="992" spans="1:15" ht="13.15" hidden="1" customHeight="1" outlineLevel="2">
      <c r="A992" s="232"/>
      <c r="B992" s="234"/>
      <c r="C992" s="233"/>
      <c r="D992" s="232"/>
      <c r="E992" s="231"/>
      <c r="F992" s="231" t="s">
        <v>659</v>
      </c>
      <c r="G992" s="230"/>
      <c r="H992" s="229">
        <v>1</v>
      </c>
      <c r="I992" s="229"/>
    </row>
    <row r="993" spans="1:15" s="294" customFormat="1" ht="51" outlineLevel="1" collapsed="1">
      <c r="A993" s="285">
        <f>MAX(A976:A992)+1</f>
        <v>172</v>
      </c>
      <c r="B993" s="286" t="str">
        <f>CONCATENATE(MID(C993,1,3),MID(C993,5,6),MID(D993,1,1),MID(A993,1,3))</f>
        <v>611656010M172</v>
      </c>
      <c r="C993" s="286" t="s">
        <v>736</v>
      </c>
      <c r="D993" s="285" t="s">
        <v>487</v>
      </c>
      <c r="E993" s="287"/>
      <c r="F993" s="288" t="s">
        <v>735</v>
      </c>
      <c r="G993" s="289"/>
      <c r="H993" s="290">
        <v>2</v>
      </c>
      <c r="I993" s="290" t="s">
        <v>171</v>
      </c>
      <c r="J993" s="291">
        <v>0</v>
      </c>
      <c r="K993" s="291">
        <f>ROUND(H993*J993,1)</f>
        <v>0</v>
      </c>
      <c r="L993" s="292">
        <v>2.3939999999999999E-2</v>
      </c>
      <c r="M993" s="293">
        <f>ROUND(H993*L993,5)</f>
        <v>4.7879999999999999E-2</v>
      </c>
      <c r="N993" s="292">
        <v>0</v>
      </c>
      <c r="O993" s="293">
        <f>ROUND(H993*N993,5)</f>
        <v>0</v>
      </c>
    </row>
    <row r="994" spans="1:15" ht="13.15" hidden="1" customHeight="1" outlineLevel="2">
      <c r="A994" s="232"/>
      <c r="B994" s="234"/>
      <c r="C994" s="233"/>
      <c r="D994" s="232"/>
      <c r="E994" s="231"/>
      <c r="F994" s="231" t="s">
        <v>734</v>
      </c>
      <c r="G994" s="230"/>
      <c r="H994" s="229">
        <v>2</v>
      </c>
      <c r="I994" s="229"/>
    </row>
    <row r="995" spans="1:15" outlineLevel="1" collapsed="1">
      <c r="A995" s="277">
        <f>MAX(A990:A994)+1</f>
        <v>173</v>
      </c>
      <c r="B995" s="278" t="str">
        <f>CONCATENATE(MID(C995,1,5),MID(C995,7,4),MID(D995,1,1),MID(A995,1,3))</f>
        <v>766660717C173</v>
      </c>
      <c r="C995" s="278" t="s">
        <v>733</v>
      </c>
      <c r="D995" s="277" t="s">
        <v>301</v>
      </c>
      <c r="E995" s="279"/>
      <c r="F995" s="280" t="s">
        <v>732</v>
      </c>
      <c r="G995" s="281"/>
      <c r="H995" s="282">
        <v>6</v>
      </c>
      <c r="I995" s="282" t="s">
        <v>171</v>
      </c>
      <c r="J995" s="66">
        <v>0</v>
      </c>
      <c r="K995" s="66">
        <f>ROUND(H995*J995,1)</f>
        <v>0</v>
      </c>
      <c r="L995" s="283">
        <v>0</v>
      </c>
      <c r="M995" s="284">
        <f>ROUND(H995*L995,5)</f>
        <v>0</v>
      </c>
      <c r="N995" s="283">
        <v>0</v>
      </c>
      <c r="O995" s="284">
        <f>ROUND(H995*N995,5)</f>
        <v>0</v>
      </c>
    </row>
    <row r="996" spans="1:15" ht="13.15" hidden="1" customHeight="1" outlineLevel="2">
      <c r="A996" s="232"/>
      <c r="B996" s="234"/>
      <c r="C996" s="233"/>
      <c r="D996" s="232"/>
      <c r="E996" s="231"/>
      <c r="F996" s="231"/>
      <c r="G996" s="230"/>
      <c r="H996" s="229">
        <v>6</v>
      </c>
      <c r="I996" s="229"/>
    </row>
    <row r="997" spans="1:15" ht="25.5" outlineLevel="1" collapsed="1">
      <c r="A997" s="277">
        <f>MAX(A991:A996)+1</f>
        <v>174</v>
      </c>
      <c r="B997" s="278" t="str">
        <f>CONCATENATE(MID(C997,1,5),MID(C997,7,4),MID(D997,1,1),MID(A997,1,3))</f>
        <v>766695212C174</v>
      </c>
      <c r="C997" s="278" t="s">
        <v>731</v>
      </c>
      <c r="D997" s="277" t="s">
        <v>301</v>
      </c>
      <c r="E997" s="279"/>
      <c r="F997" s="280" t="s">
        <v>730</v>
      </c>
      <c r="G997" s="281"/>
      <c r="H997" s="282">
        <v>7</v>
      </c>
      <c r="I997" s="282" t="s">
        <v>171</v>
      </c>
      <c r="J997" s="66">
        <v>0</v>
      </c>
      <c r="K997" s="66">
        <f>ROUND(H997*J997,1)</f>
        <v>0</v>
      </c>
      <c r="L997" s="283">
        <v>0</v>
      </c>
      <c r="M997" s="284">
        <f>ROUND(H997*L997,5)</f>
        <v>0</v>
      </c>
      <c r="N997" s="283">
        <v>0</v>
      </c>
      <c r="O997" s="284">
        <f>ROUND(H997*N997,5)</f>
        <v>0</v>
      </c>
    </row>
    <row r="998" spans="1:15" ht="13.15" hidden="1" customHeight="1" outlineLevel="2">
      <c r="A998" s="232"/>
      <c r="B998" s="234"/>
      <c r="C998" s="233"/>
      <c r="D998" s="232"/>
      <c r="E998" s="231"/>
      <c r="F998" s="231"/>
      <c r="G998" s="230"/>
      <c r="H998" s="229">
        <v>7</v>
      </c>
      <c r="I998" s="229"/>
    </row>
    <row r="999" spans="1:15" s="294" customFormat="1" outlineLevel="1" collapsed="1">
      <c r="A999" s="285">
        <f>MAX(A987:A998)+1</f>
        <v>175</v>
      </c>
      <c r="B999" s="286" t="str">
        <f>CONCATENATE(MID(C999,1,3),MID(C999,5,6),MID(D999,1,1),MID(A999,1,3))</f>
        <v>611871360M175</v>
      </c>
      <c r="C999" s="286" t="s">
        <v>729</v>
      </c>
      <c r="D999" s="285" t="s">
        <v>487</v>
      </c>
      <c r="E999" s="287"/>
      <c r="F999" s="288" t="s">
        <v>432</v>
      </c>
      <c r="G999" s="289"/>
      <c r="H999" s="290">
        <v>2</v>
      </c>
      <c r="I999" s="290" t="s">
        <v>171</v>
      </c>
      <c r="J999" s="291">
        <v>0</v>
      </c>
      <c r="K999" s="291">
        <f>ROUND(H999*J999,1)</f>
        <v>0</v>
      </c>
      <c r="L999" s="292">
        <v>1.08E-3</v>
      </c>
      <c r="M999" s="293">
        <f>ROUND(H999*L999,5)</f>
        <v>2.16E-3</v>
      </c>
      <c r="N999" s="292">
        <v>0</v>
      </c>
      <c r="O999" s="293">
        <f>ROUND(H999*N999,5)</f>
        <v>0</v>
      </c>
    </row>
    <row r="1000" spans="1:15" ht="13.15" hidden="1" customHeight="1" outlineLevel="2">
      <c r="A1000" s="232"/>
      <c r="B1000" s="234"/>
      <c r="C1000" s="233"/>
      <c r="D1000" s="232"/>
      <c r="E1000" s="231"/>
      <c r="F1000" s="231" t="s">
        <v>728</v>
      </c>
      <c r="G1000" s="230"/>
      <c r="H1000" s="229">
        <v>2</v>
      </c>
      <c r="I1000" s="229"/>
    </row>
    <row r="1001" spans="1:15" s="294" customFormat="1" outlineLevel="1" collapsed="1">
      <c r="A1001" s="285">
        <f>MAX(A989:A1000)+1</f>
        <v>176</v>
      </c>
      <c r="B1001" s="286" t="str">
        <f>CONCATENATE(MID(C1001,1,3),MID(C1001,5,6),MID(D1001,1,1),MID(A1001,1,3))</f>
        <v>611871560M176</v>
      </c>
      <c r="C1001" s="286" t="s">
        <v>727</v>
      </c>
      <c r="D1001" s="285" t="s">
        <v>487</v>
      </c>
      <c r="E1001" s="287"/>
      <c r="F1001" s="288" t="s">
        <v>430</v>
      </c>
      <c r="G1001" s="289"/>
      <c r="H1001" s="290">
        <v>4</v>
      </c>
      <c r="I1001" s="290" t="s">
        <v>171</v>
      </c>
      <c r="J1001" s="291">
        <v>0</v>
      </c>
      <c r="K1001" s="291">
        <f>ROUND(H1001*J1001,1)</f>
        <v>0</v>
      </c>
      <c r="L1001" s="292">
        <v>1.23E-3</v>
      </c>
      <c r="M1001" s="293">
        <f>ROUND(H1001*L1001,5)</f>
        <v>4.9199999999999999E-3</v>
      </c>
      <c r="N1001" s="292">
        <v>0</v>
      </c>
      <c r="O1001" s="293">
        <f>ROUND(H1001*N1001,5)</f>
        <v>0</v>
      </c>
    </row>
    <row r="1002" spans="1:15" ht="13.15" hidden="1" customHeight="1" outlineLevel="2">
      <c r="A1002" s="232"/>
      <c r="B1002" s="234"/>
      <c r="C1002" s="233"/>
      <c r="D1002" s="232"/>
      <c r="E1002" s="231"/>
      <c r="F1002" s="231" t="s">
        <v>726</v>
      </c>
      <c r="G1002" s="230"/>
      <c r="H1002" s="229">
        <v>3</v>
      </c>
      <c r="I1002" s="229"/>
    </row>
    <row r="1003" spans="1:15" ht="13.15" hidden="1" customHeight="1" outlineLevel="2">
      <c r="A1003" s="232"/>
      <c r="B1003" s="234"/>
      <c r="C1003" s="233"/>
      <c r="D1003" s="232"/>
      <c r="E1003" s="231"/>
      <c r="F1003" s="231" t="s">
        <v>725</v>
      </c>
      <c r="G1003" s="230"/>
      <c r="H1003" s="229">
        <v>1</v>
      </c>
      <c r="I1003" s="229"/>
    </row>
    <row r="1004" spans="1:15" s="294" customFormat="1" outlineLevel="1" collapsed="1">
      <c r="A1004" s="285">
        <f>MAX(A991:A1003)+1</f>
        <v>177</v>
      </c>
      <c r="B1004" s="286" t="str">
        <f>CONCATENATE(MID(C1004,1,3),MID(C1004,5,6),MID(D1004,1,1),MID(A1004,1,3))</f>
        <v>611872160M177</v>
      </c>
      <c r="C1004" s="286" t="s">
        <v>721</v>
      </c>
      <c r="D1004" s="285" t="s">
        <v>487</v>
      </c>
      <c r="E1004" s="287"/>
      <c r="F1004" s="288" t="s">
        <v>428</v>
      </c>
      <c r="G1004" s="289"/>
      <c r="H1004" s="290">
        <v>1</v>
      </c>
      <c r="I1004" s="290" t="s">
        <v>171</v>
      </c>
      <c r="J1004" s="291">
        <v>0</v>
      </c>
      <c r="K1004" s="291">
        <f>ROUND(H1004*J1004,1)</f>
        <v>0</v>
      </c>
      <c r="L1004" s="292">
        <v>1.9300000000000001E-3</v>
      </c>
      <c r="M1004" s="293">
        <f>ROUND(H1004*L1004,5)</f>
        <v>1.9300000000000001E-3</v>
      </c>
      <c r="N1004" s="292">
        <v>0</v>
      </c>
      <c r="O1004" s="293">
        <f>ROUND(H1004*N1004,5)</f>
        <v>0</v>
      </c>
    </row>
    <row r="1005" spans="1:15" ht="13.15" hidden="1" customHeight="1" outlineLevel="2">
      <c r="A1005" s="232"/>
      <c r="B1005" s="234"/>
      <c r="C1005" s="233"/>
      <c r="D1005" s="232"/>
      <c r="E1005" s="231"/>
      <c r="F1005" s="231" t="s">
        <v>724</v>
      </c>
      <c r="G1005" s="230"/>
      <c r="H1005" s="229">
        <v>1</v>
      </c>
      <c r="I1005" s="229"/>
    </row>
    <row r="1006" spans="1:15" ht="25.5" outlineLevel="1" collapsed="1">
      <c r="A1006" s="277">
        <f>MAX(A999:A1005)+1</f>
        <v>178</v>
      </c>
      <c r="B1006" s="278" t="str">
        <f>CONCATENATE(MID(C1006,1,5),MID(C1006,7,4),MID(D1006,1,1),MID(A1006,1,3))</f>
        <v>766695232C178</v>
      </c>
      <c r="C1006" s="278" t="s">
        <v>723</v>
      </c>
      <c r="D1006" s="277" t="s">
        <v>301</v>
      </c>
      <c r="E1006" s="279"/>
      <c r="F1006" s="280" t="s">
        <v>722</v>
      </c>
      <c r="G1006" s="281"/>
      <c r="H1006" s="282">
        <v>1</v>
      </c>
      <c r="I1006" s="282" t="s">
        <v>171</v>
      </c>
      <c r="J1006" s="66">
        <v>0</v>
      </c>
      <c r="K1006" s="66">
        <f>ROUND(H1006*J1006,1)</f>
        <v>0</v>
      </c>
      <c r="L1006" s="283">
        <v>0</v>
      </c>
      <c r="M1006" s="284">
        <f>ROUND(H1006*L1006,5)</f>
        <v>0</v>
      </c>
      <c r="N1006" s="283">
        <v>0</v>
      </c>
      <c r="O1006" s="284">
        <f>ROUND(H1006*N1006,5)</f>
        <v>0</v>
      </c>
    </row>
    <row r="1007" spans="1:15" ht="13.15" hidden="1" customHeight="1" outlineLevel="2">
      <c r="A1007" s="232"/>
      <c r="B1007" s="234"/>
      <c r="C1007" s="233"/>
      <c r="D1007" s="232"/>
      <c r="E1007" s="231"/>
      <c r="F1007" s="231"/>
      <c r="G1007" s="230"/>
      <c r="H1007" s="229">
        <v>1</v>
      </c>
      <c r="I1007" s="229"/>
    </row>
    <row r="1008" spans="1:15" s="294" customFormat="1" outlineLevel="1" collapsed="1">
      <c r="A1008" s="285">
        <f>MAX(A994:A1007)+1</f>
        <v>179</v>
      </c>
      <c r="B1008" s="286" t="str">
        <f>CONCATENATE(MID(C1008,1,3),MID(C1008,5,6),MID(D1008,1,1),MID(A1008,1,3))</f>
        <v>611872160M179</v>
      </c>
      <c r="C1008" s="286" t="s">
        <v>721</v>
      </c>
      <c r="D1008" s="285" t="s">
        <v>487</v>
      </c>
      <c r="E1008" s="287"/>
      <c r="F1008" s="288" t="s">
        <v>426</v>
      </c>
      <c r="G1008" s="289"/>
      <c r="H1008" s="290">
        <v>1</v>
      </c>
      <c r="I1008" s="290" t="s">
        <v>171</v>
      </c>
      <c r="J1008" s="291">
        <v>0</v>
      </c>
      <c r="K1008" s="291">
        <f>ROUND(H1008*J1008,1)</f>
        <v>0</v>
      </c>
      <c r="L1008" s="292">
        <v>1.9300000000000001E-3</v>
      </c>
      <c r="M1008" s="293">
        <f>ROUND(H1008*L1008,5)</f>
        <v>1.9300000000000001E-3</v>
      </c>
      <c r="N1008" s="292">
        <v>0</v>
      </c>
      <c r="O1008" s="293">
        <f>ROUND(H1008*N1008,5)</f>
        <v>0</v>
      </c>
    </row>
    <row r="1009" spans="1:15" ht="13.15" hidden="1" customHeight="1" outlineLevel="2">
      <c r="A1009" s="232"/>
      <c r="B1009" s="234"/>
      <c r="C1009" s="233"/>
      <c r="D1009" s="232"/>
      <c r="E1009" s="231"/>
      <c r="F1009" s="231" t="s">
        <v>720</v>
      </c>
      <c r="G1009" s="230"/>
      <c r="H1009" s="229">
        <v>1</v>
      </c>
      <c r="I1009" s="229"/>
    </row>
    <row r="1010" spans="1:15" ht="25.5" outlineLevel="1" collapsed="1">
      <c r="A1010" s="277">
        <f>MAX(A1004:A1009)+1</f>
        <v>180</v>
      </c>
      <c r="B1010" s="278" t="str">
        <f>CONCATENATE(MID(C1010,1,5),MID(C1010,7,4),MID(D1010,1,1),MID(A1010,1,3))</f>
        <v>766695213C180</v>
      </c>
      <c r="C1010" s="278" t="s">
        <v>719</v>
      </c>
      <c r="D1010" s="277" t="s">
        <v>301</v>
      </c>
      <c r="E1010" s="279"/>
      <c r="F1010" s="280" t="s">
        <v>718</v>
      </c>
      <c r="G1010" s="281"/>
      <c r="H1010" s="282">
        <v>4</v>
      </c>
      <c r="I1010" s="282" t="s">
        <v>171</v>
      </c>
      <c r="J1010" s="66">
        <v>0</v>
      </c>
      <c r="K1010" s="66">
        <f>ROUND(H1010*J1010,1)</f>
        <v>0</v>
      </c>
      <c r="L1010" s="283">
        <v>0</v>
      </c>
      <c r="M1010" s="284">
        <f>ROUND(H1010*L1010,5)</f>
        <v>0</v>
      </c>
      <c r="N1010" s="283">
        <v>0</v>
      </c>
      <c r="O1010" s="284">
        <f>ROUND(H1010*N1010,5)</f>
        <v>0</v>
      </c>
    </row>
    <row r="1011" spans="1:15" ht="13.15" hidden="1" customHeight="1" outlineLevel="2">
      <c r="A1011" s="232"/>
      <c r="B1011" s="234"/>
      <c r="C1011" s="233"/>
      <c r="D1011" s="232"/>
      <c r="E1011" s="231"/>
      <c r="F1011" s="231"/>
      <c r="G1011" s="230"/>
      <c r="H1011" s="229">
        <v>4</v>
      </c>
      <c r="I1011" s="229"/>
    </row>
    <row r="1012" spans="1:15" s="294" customFormat="1" outlineLevel="1" collapsed="1">
      <c r="A1012" s="285">
        <f>MAX(A997:A1011)+1</f>
        <v>181</v>
      </c>
      <c r="B1012" s="286" t="str">
        <f>CONCATENATE(MID(C1012,1,3),MID(C1012,5,6),MID(D1012,1,1),MID(A1012,1,3))</f>
        <v>611871410M181</v>
      </c>
      <c r="C1012" s="286" t="s">
        <v>717</v>
      </c>
      <c r="D1012" s="285" t="s">
        <v>487</v>
      </c>
      <c r="E1012" s="287"/>
      <c r="F1012" s="288" t="s">
        <v>424</v>
      </c>
      <c r="G1012" s="289"/>
      <c r="H1012" s="290">
        <v>1</v>
      </c>
      <c r="I1012" s="290" t="s">
        <v>171</v>
      </c>
      <c r="J1012" s="291">
        <v>0</v>
      </c>
      <c r="K1012" s="291">
        <f>ROUND(H1012*J1012,1)</f>
        <v>0</v>
      </c>
      <c r="L1012" s="292">
        <v>1.6199999999999999E-3</v>
      </c>
      <c r="M1012" s="293">
        <f>ROUND(H1012*L1012,5)</f>
        <v>1.6199999999999999E-3</v>
      </c>
      <c r="N1012" s="292">
        <v>0</v>
      </c>
      <c r="O1012" s="293">
        <f>ROUND(H1012*N1012,5)</f>
        <v>0</v>
      </c>
    </row>
    <row r="1013" spans="1:15" ht="13.15" hidden="1" customHeight="1" outlineLevel="2">
      <c r="A1013" s="232"/>
      <c r="B1013" s="234"/>
      <c r="C1013" s="233"/>
      <c r="D1013" s="232"/>
      <c r="E1013" s="231"/>
      <c r="F1013" s="231" t="s">
        <v>716</v>
      </c>
      <c r="G1013" s="230"/>
      <c r="H1013" s="229">
        <v>1</v>
      </c>
      <c r="I1013" s="229"/>
    </row>
    <row r="1014" spans="1:15" s="294" customFormat="1" outlineLevel="1" collapsed="1">
      <c r="A1014" s="285">
        <f>MAX(A999:A1013)+1</f>
        <v>182</v>
      </c>
      <c r="B1014" s="286" t="str">
        <f>CONCATENATE(MID(C1014,1,3),MID(C1014,5,6),MID(D1014,1,1),MID(A1014,1,3))</f>
        <v>611871610M182</v>
      </c>
      <c r="C1014" s="286" t="s">
        <v>715</v>
      </c>
      <c r="D1014" s="285" t="s">
        <v>487</v>
      </c>
      <c r="E1014" s="287"/>
      <c r="F1014" s="288" t="s">
        <v>422</v>
      </c>
      <c r="G1014" s="289"/>
      <c r="H1014" s="290">
        <v>3</v>
      </c>
      <c r="I1014" s="290" t="s">
        <v>171</v>
      </c>
      <c r="J1014" s="291">
        <v>0</v>
      </c>
      <c r="K1014" s="291">
        <f>ROUND(H1014*J1014,1)</f>
        <v>0</v>
      </c>
      <c r="L1014" s="292">
        <v>1.8500000000000001E-3</v>
      </c>
      <c r="M1014" s="293">
        <f>ROUND(H1014*L1014,5)</f>
        <v>5.5500000000000002E-3</v>
      </c>
      <c r="N1014" s="292">
        <v>0</v>
      </c>
      <c r="O1014" s="293">
        <f>ROUND(H1014*N1014,5)</f>
        <v>0</v>
      </c>
    </row>
    <row r="1015" spans="1:15" ht="13.15" hidden="1" customHeight="1" outlineLevel="2">
      <c r="A1015" s="232"/>
      <c r="B1015" s="234"/>
      <c r="C1015" s="233"/>
      <c r="D1015" s="232"/>
      <c r="E1015" s="231"/>
      <c r="F1015" s="231" t="s">
        <v>714</v>
      </c>
      <c r="G1015" s="230"/>
      <c r="H1015" s="229">
        <v>1</v>
      </c>
      <c r="I1015" s="229"/>
    </row>
    <row r="1016" spans="1:15" ht="13.15" hidden="1" customHeight="1" outlineLevel="2">
      <c r="A1016" s="232"/>
      <c r="B1016" s="234"/>
      <c r="C1016" s="233"/>
      <c r="D1016" s="232"/>
      <c r="E1016" s="231"/>
      <c r="F1016" s="231" t="s">
        <v>713</v>
      </c>
      <c r="G1016" s="230"/>
      <c r="H1016" s="229">
        <v>1</v>
      </c>
      <c r="I1016" s="229"/>
    </row>
    <row r="1017" spans="1:15" ht="13.15" hidden="1" customHeight="1" outlineLevel="2">
      <c r="A1017" s="232"/>
      <c r="B1017" s="234"/>
      <c r="C1017" s="233"/>
      <c r="D1017" s="232"/>
      <c r="E1017" s="231"/>
      <c r="F1017" s="231" t="s">
        <v>712</v>
      </c>
      <c r="G1017" s="230"/>
      <c r="H1017" s="229">
        <v>1</v>
      </c>
      <c r="I1017" s="229"/>
    </row>
    <row r="1018" spans="1:15" ht="25.5" outlineLevel="1" collapsed="1">
      <c r="A1018" s="277">
        <f>MAX(A1014:A1017)+1</f>
        <v>183</v>
      </c>
      <c r="B1018" s="278" t="str">
        <f>CONCATENATE(MID(C1018,1,5),MID(C1018,7,4),MID(D1018,1,1),MID(A1018,1,3))</f>
        <v>766691932C183</v>
      </c>
      <c r="C1018" s="278" t="s">
        <v>711</v>
      </c>
      <c r="D1018" s="277" t="s">
        <v>301</v>
      </c>
      <c r="E1018" s="279"/>
      <c r="F1018" s="280" t="s">
        <v>710</v>
      </c>
      <c r="G1018" s="281"/>
      <c r="H1018" s="282">
        <v>26</v>
      </c>
      <c r="I1018" s="282" t="s">
        <v>153</v>
      </c>
      <c r="J1018" s="66">
        <v>0</v>
      </c>
      <c r="K1018" s="66">
        <f>ROUND(H1018*J1018,1)</f>
        <v>0</v>
      </c>
      <c r="L1018" s="283">
        <v>0</v>
      </c>
      <c r="M1018" s="284">
        <f>ROUND(H1018*L1018,5)</f>
        <v>0</v>
      </c>
      <c r="N1018" s="283">
        <v>0</v>
      </c>
      <c r="O1018" s="284">
        <f>ROUND(H1018*N1018,5)</f>
        <v>0</v>
      </c>
    </row>
    <row r="1019" spans="1:15" ht="13.15" hidden="1" customHeight="1" outlineLevel="2">
      <c r="A1019" s="232"/>
      <c r="B1019" s="234"/>
      <c r="C1019" s="233"/>
      <c r="D1019" s="232"/>
      <c r="E1019" s="231"/>
      <c r="F1019" s="231"/>
      <c r="G1019" s="230"/>
      <c r="H1019" s="229">
        <v>0.24099999999999999</v>
      </c>
      <c r="I1019" s="229"/>
    </row>
    <row r="1020" spans="1:15" ht="13.15" hidden="1" customHeight="1" outlineLevel="2">
      <c r="A1020" s="232"/>
      <c r="B1020" s="234"/>
      <c r="C1020" s="233"/>
      <c r="D1020" s="232"/>
      <c r="E1020" s="231"/>
      <c r="F1020" s="231" t="s">
        <v>709</v>
      </c>
      <c r="G1020" s="230"/>
      <c r="H1020" s="229">
        <v>11.76</v>
      </c>
      <c r="I1020" s="229"/>
    </row>
    <row r="1021" spans="1:15" ht="13.15" hidden="1" customHeight="1" outlineLevel="2">
      <c r="A1021" s="232"/>
      <c r="B1021" s="234"/>
      <c r="C1021" s="233"/>
      <c r="D1021" s="232"/>
      <c r="E1021" s="231"/>
      <c r="F1021" s="231" t="s">
        <v>708</v>
      </c>
      <c r="G1021" s="230"/>
      <c r="H1021" s="229">
        <v>3.0367999999999999</v>
      </c>
      <c r="I1021" s="229"/>
    </row>
    <row r="1022" spans="1:15" ht="13.15" hidden="1" customHeight="1" outlineLevel="2">
      <c r="A1022" s="232"/>
      <c r="B1022" s="234"/>
      <c r="C1022" s="233"/>
      <c r="D1022" s="232"/>
      <c r="E1022" s="231"/>
      <c r="F1022" s="231" t="s">
        <v>707</v>
      </c>
      <c r="G1022" s="230"/>
      <c r="H1022" s="229">
        <v>9.1980000000000004</v>
      </c>
      <c r="I1022" s="229"/>
    </row>
    <row r="1023" spans="1:15" ht="13.15" hidden="1" customHeight="1" outlineLevel="2">
      <c r="A1023" s="232"/>
      <c r="B1023" s="234"/>
      <c r="C1023" s="233"/>
      <c r="D1023" s="232"/>
      <c r="E1023" s="231"/>
      <c r="F1023" s="231" t="s">
        <v>706</v>
      </c>
      <c r="G1023" s="230"/>
      <c r="H1023" s="229">
        <v>1.764</v>
      </c>
      <c r="I1023" s="229"/>
    </row>
    <row r="1024" spans="1:15" outlineLevel="1" collapsed="1">
      <c r="A1024" s="277">
        <f>MAX(A1018:A1023)+1</f>
        <v>184</v>
      </c>
      <c r="B1024" s="278" t="str">
        <f>CONCATENATE(MID(C1024,1,5),MID(C1024,7,4),MID(D1024,1,1),MID(A1024,1,3))</f>
        <v>998766101C184</v>
      </c>
      <c r="C1024" s="278" t="s">
        <v>705</v>
      </c>
      <c r="D1024" s="277" t="s">
        <v>301</v>
      </c>
      <c r="E1024" s="279"/>
      <c r="F1024" s="280" t="s">
        <v>477</v>
      </c>
      <c r="G1024" s="281"/>
      <c r="H1024" s="282">
        <v>0.36499999999999999</v>
      </c>
      <c r="I1024" s="297" t="s">
        <v>306</v>
      </c>
      <c r="J1024" s="66">
        <v>0</v>
      </c>
      <c r="K1024" s="66">
        <f>ROUND(H1024*J1024,1)</f>
        <v>0</v>
      </c>
      <c r="L1024" s="283">
        <v>0</v>
      </c>
      <c r="M1024" s="284">
        <f>ROUND(H1024*L1024,5)</f>
        <v>0</v>
      </c>
      <c r="N1024" s="283">
        <v>0</v>
      </c>
      <c r="O1024" s="284">
        <f>ROUND(H1024*N1024,5)</f>
        <v>0</v>
      </c>
    </row>
    <row r="1025" spans="1:15" ht="13.15" hidden="1" customHeight="1" outlineLevel="2">
      <c r="A1025" s="232"/>
      <c r="B1025" s="234"/>
      <c r="C1025" s="233"/>
      <c r="D1025" s="232"/>
      <c r="E1025" s="231"/>
      <c r="F1025" s="231" t="s">
        <v>311</v>
      </c>
      <c r="G1025" s="230"/>
      <c r="H1025" s="229">
        <v>0.36499999999999999</v>
      </c>
      <c r="I1025" s="229" t="s">
        <v>306</v>
      </c>
    </row>
    <row r="1026" spans="1:15" ht="13.15" customHeight="1" outlineLevel="1">
      <c r="A1026" s="205"/>
      <c r="B1026" s="205"/>
      <c r="C1026" s="205"/>
      <c r="D1026" s="205"/>
      <c r="E1026" s="207"/>
      <c r="F1026" s="207"/>
      <c r="G1026" s="206"/>
      <c r="H1026" s="204"/>
      <c r="I1026" s="205"/>
    </row>
    <row r="1027" spans="1:15" ht="13.15" customHeight="1" outlineLevel="1">
      <c r="A1027" s="226"/>
      <c r="B1027" s="226"/>
      <c r="C1027" s="226"/>
      <c r="D1027" s="226"/>
      <c r="E1027" s="228"/>
      <c r="F1027" s="228"/>
      <c r="G1027" s="227"/>
      <c r="H1027" s="225"/>
      <c r="I1027" s="226"/>
      <c r="J1027" s="225"/>
      <c r="K1027" s="225"/>
      <c r="L1027" s="225"/>
      <c r="M1027" s="225"/>
      <c r="N1027" s="225"/>
      <c r="O1027" s="225"/>
    </row>
    <row r="1028" spans="1:15" s="208" customFormat="1" ht="24" customHeight="1">
      <c r="A1028" s="216"/>
      <c r="B1028" s="216" t="s">
        <v>405</v>
      </c>
      <c r="C1028" s="217"/>
      <c r="D1028" s="216"/>
      <c r="E1028" s="215"/>
      <c r="F1028" s="237" t="s">
        <v>704</v>
      </c>
      <c r="G1028" s="213"/>
      <c r="H1028" s="212"/>
      <c r="I1028" s="210"/>
      <c r="J1028" s="211"/>
      <c r="K1028" s="210">
        <f>SUBTOTAL(9,K1029:K1053)</f>
        <v>0</v>
      </c>
      <c r="L1028" s="211"/>
      <c r="M1028" s="209">
        <f>SUBTOTAL(9,M1029:M1053)</f>
        <v>0</v>
      </c>
      <c r="N1028" s="210"/>
      <c r="O1028" s="209">
        <f>SUBTOTAL(9,O1029:O1053)</f>
        <v>0</v>
      </c>
    </row>
    <row r="1029" spans="1:15" ht="13.15" customHeight="1" outlineLevel="1">
      <c r="A1029" s="223"/>
      <c r="B1029" s="224"/>
      <c r="C1029" s="222"/>
      <c r="D1029" s="223"/>
      <c r="E1029" s="222"/>
      <c r="F1029" s="222"/>
      <c r="G1029" s="221"/>
      <c r="H1029" s="220"/>
      <c r="I1029" s="220"/>
    </row>
    <row r="1030" spans="1:15" ht="63.75" outlineLevel="1" collapsed="1">
      <c r="A1030" s="277">
        <f>MAX(A1024:A1029)+1</f>
        <v>185</v>
      </c>
      <c r="B1030" s="278" t="str">
        <f>CONCATENATE(MID(C1030,1,5),MID(C1030,7,4),MID(D1030,1,1),MID(A1030,1,3))</f>
        <v>766-11000C185</v>
      </c>
      <c r="C1030" s="278" t="s">
        <v>703</v>
      </c>
      <c r="D1030" s="277" t="s">
        <v>301</v>
      </c>
      <c r="E1030" s="279"/>
      <c r="F1030" s="280" t="s">
        <v>702</v>
      </c>
      <c r="G1030" s="281"/>
      <c r="H1030" s="282">
        <v>1</v>
      </c>
      <c r="I1030" s="282" t="s">
        <v>576</v>
      </c>
      <c r="J1030" s="66">
        <v>0</v>
      </c>
      <c r="K1030" s="66">
        <f>ROUND(H1030*J1030,1)</f>
        <v>0</v>
      </c>
      <c r="L1030" s="283">
        <v>0</v>
      </c>
      <c r="M1030" s="284">
        <f>ROUND(H1030*L1030,5)</f>
        <v>0</v>
      </c>
      <c r="N1030" s="283">
        <v>0</v>
      </c>
      <c r="O1030" s="284">
        <f>ROUND(H1030*N1030,5)</f>
        <v>0</v>
      </c>
    </row>
    <row r="1031" spans="1:15" ht="13.15" hidden="1" customHeight="1" outlineLevel="2">
      <c r="A1031" s="232"/>
      <c r="B1031" s="234"/>
      <c r="C1031" s="233"/>
      <c r="D1031" s="232"/>
      <c r="E1031" s="231"/>
      <c r="F1031" s="231"/>
      <c r="G1031" s="230"/>
      <c r="H1031" s="229">
        <v>1</v>
      </c>
      <c r="I1031" s="229"/>
    </row>
    <row r="1032" spans="1:15" ht="51" outlineLevel="1" collapsed="1">
      <c r="A1032" s="277">
        <f>MAX(A1029:A1031)+1</f>
        <v>186</v>
      </c>
      <c r="B1032" s="278" t="str">
        <f>CONCATENATE(MID(C1032,1,5),MID(C1032,7,4),MID(D1032,1,1),MID(A1032,1,3))</f>
        <v>766-11000C186</v>
      </c>
      <c r="C1032" s="278" t="s">
        <v>701</v>
      </c>
      <c r="D1032" s="277" t="s">
        <v>301</v>
      </c>
      <c r="E1032" s="279"/>
      <c r="F1032" s="280" t="s">
        <v>700</v>
      </c>
      <c r="G1032" s="281"/>
      <c r="H1032" s="282">
        <v>1</v>
      </c>
      <c r="I1032" s="282" t="s">
        <v>576</v>
      </c>
      <c r="J1032" s="66">
        <v>0</v>
      </c>
      <c r="K1032" s="66">
        <f>ROUND(H1032*J1032,1)</f>
        <v>0</v>
      </c>
      <c r="L1032" s="283">
        <v>0</v>
      </c>
      <c r="M1032" s="284">
        <f>ROUND(H1032*L1032,5)</f>
        <v>0</v>
      </c>
      <c r="N1032" s="283">
        <v>0</v>
      </c>
      <c r="O1032" s="284">
        <f>ROUND(H1032*N1032,5)</f>
        <v>0</v>
      </c>
    </row>
    <row r="1033" spans="1:15" ht="13.15" hidden="1" customHeight="1" outlineLevel="2">
      <c r="A1033" s="232"/>
      <c r="B1033" s="234"/>
      <c r="C1033" s="233"/>
      <c r="D1033" s="232"/>
      <c r="E1033" s="231"/>
      <c r="F1033" s="231"/>
      <c r="G1033" s="230"/>
      <c r="H1033" s="229">
        <v>1</v>
      </c>
      <c r="I1033" s="229"/>
    </row>
    <row r="1034" spans="1:15" ht="51" outlineLevel="1" collapsed="1">
      <c r="A1034" s="277">
        <f>MAX(A1032:A1033)+1</f>
        <v>187</v>
      </c>
      <c r="B1034" s="278" t="str">
        <f>CONCATENATE(MID(C1034,1,5),MID(C1034,7,4),MID(D1034,1,1),MID(A1034,1,3))</f>
        <v>766-11000C187</v>
      </c>
      <c r="C1034" s="278" t="s">
        <v>699</v>
      </c>
      <c r="D1034" s="277" t="s">
        <v>301</v>
      </c>
      <c r="E1034" s="279"/>
      <c r="F1034" s="280" t="s">
        <v>698</v>
      </c>
      <c r="G1034" s="281"/>
      <c r="H1034" s="282">
        <v>4</v>
      </c>
      <c r="I1034" s="282" t="s">
        <v>171</v>
      </c>
      <c r="J1034" s="66">
        <v>0</v>
      </c>
      <c r="K1034" s="66">
        <f>ROUND(H1034*J1034,1)</f>
        <v>0</v>
      </c>
      <c r="L1034" s="283">
        <v>0</v>
      </c>
      <c r="M1034" s="284">
        <f>ROUND(H1034*L1034,5)</f>
        <v>0</v>
      </c>
      <c r="N1034" s="283">
        <v>0</v>
      </c>
      <c r="O1034" s="284">
        <f>ROUND(H1034*N1034,5)</f>
        <v>0</v>
      </c>
    </row>
    <row r="1035" spans="1:15" ht="13.15" hidden="1" customHeight="1" outlineLevel="2">
      <c r="A1035" s="232"/>
      <c r="B1035" s="234"/>
      <c r="C1035" s="233"/>
      <c r="D1035" s="232"/>
      <c r="E1035" s="231"/>
      <c r="F1035" s="231"/>
      <c r="G1035" s="230"/>
      <c r="H1035" s="229">
        <v>4</v>
      </c>
      <c r="I1035" s="229"/>
    </row>
    <row r="1036" spans="1:15" ht="38.25" outlineLevel="1" collapsed="1">
      <c r="A1036" s="277">
        <f>MAX(A1034:A1035)+1</f>
        <v>188</v>
      </c>
      <c r="B1036" s="278" t="str">
        <f>CONCATENATE(MID(C1036,1,5),MID(C1036,7,4),MID(D1036,1,1),MID(A1036,1,3))</f>
        <v>766-11000C188</v>
      </c>
      <c r="C1036" s="278" t="s">
        <v>697</v>
      </c>
      <c r="D1036" s="277" t="s">
        <v>301</v>
      </c>
      <c r="E1036" s="279"/>
      <c r="F1036" s="280" t="s">
        <v>696</v>
      </c>
      <c r="G1036" s="281"/>
      <c r="H1036" s="282">
        <v>12</v>
      </c>
      <c r="I1036" s="282" t="s">
        <v>171</v>
      </c>
      <c r="J1036" s="66">
        <v>0</v>
      </c>
      <c r="K1036" s="66">
        <f>ROUND(H1036*J1036,1)</f>
        <v>0</v>
      </c>
      <c r="L1036" s="283">
        <v>0</v>
      </c>
      <c r="M1036" s="284">
        <f>ROUND(H1036*L1036,5)</f>
        <v>0</v>
      </c>
      <c r="N1036" s="283">
        <v>0</v>
      </c>
      <c r="O1036" s="284">
        <f>ROUND(H1036*N1036,5)</f>
        <v>0</v>
      </c>
    </row>
    <row r="1037" spans="1:15" ht="13.15" hidden="1" customHeight="1" outlineLevel="2">
      <c r="A1037" s="232"/>
      <c r="B1037" s="234"/>
      <c r="C1037" s="233"/>
      <c r="D1037" s="232"/>
      <c r="E1037" s="231"/>
      <c r="F1037" s="231"/>
      <c r="G1037" s="230"/>
      <c r="H1037" s="229">
        <v>12</v>
      </c>
      <c r="I1037" s="229"/>
    </row>
    <row r="1038" spans="1:15" ht="51" outlineLevel="1" collapsed="1">
      <c r="A1038" s="277">
        <f>MAX(A1036:A1037)+1</f>
        <v>189</v>
      </c>
      <c r="B1038" s="278" t="str">
        <f>CONCATENATE(MID(C1038,1,5),MID(C1038,7,4),MID(D1038,1,1),MID(A1038,1,3))</f>
        <v>766-11000C189</v>
      </c>
      <c r="C1038" s="278" t="s">
        <v>695</v>
      </c>
      <c r="D1038" s="277" t="s">
        <v>301</v>
      </c>
      <c r="E1038" s="279"/>
      <c r="F1038" s="280" t="s">
        <v>694</v>
      </c>
      <c r="G1038" s="281"/>
      <c r="H1038" s="282">
        <v>84</v>
      </c>
      <c r="I1038" s="282" t="s">
        <v>171</v>
      </c>
      <c r="J1038" s="66">
        <v>0</v>
      </c>
      <c r="K1038" s="66">
        <f>ROUND(H1038*J1038,1)</f>
        <v>0</v>
      </c>
      <c r="L1038" s="283">
        <v>0</v>
      </c>
      <c r="M1038" s="284">
        <f>ROUND(H1038*L1038,5)</f>
        <v>0</v>
      </c>
      <c r="N1038" s="283">
        <v>0</v>
      </c>
      <c r="O1038" s="284">
        <f>ROUND(H1038*N1038,5)</f>
        <v>0</v>
      </c>
    </row>
    <row r="1039" spans="1:15" ht="13.15" hidden="1" customHeight="1" outlineLevel="2">
      <c r="A1039" s="232"/>
      <c r="B1039" s="234"/>
      <c r="C1039" s="233"/>
      <c r="D1039" s="232"/>
      <c r="E1039" s="231"/>
      <c r="F1039" s="231"/>
      <c r="G1039" s="230"/>
      <c r="H1039" s="229">
        <v>84</v>
      </c>
      <c r="I1039" s="229"/>
    </row>
    <row r="1040" spans="1:15" ht="51" outlineLevel="1" collapsed="1">
      <c r="A1040" s="277">
        <f>MAX(A1037:A1039)+1</f>
        <v>190</v>
      </c>
      <c r="B1040" s="278" t="str">
        <f>CONCATENATE(MID(C1040,1,5),MID(C1040,7,4),MID(D1040,1,1),MID(A1040,1,3))</f>
        <v>766-11000C190</v>
      </c>
      <c r="C1040" s="278" t="s">
        <v>693</v>
      </c>
      <c r="D1040" s="277" t="s">
        <v>301</v>
      </c>
      <c r="E1040" s="279"/>
      <c r="F1040" s="280" t="s">
        <v>692</v>
      </c>
      <c r="G1040" s="281"/>
      <c r="H1040" s="282">
        <v>1</v>
      </c>
      <c r="I1040" s="282" t="s">
        <v>171</v>
      </c>
      <c r="J1040" s="66">
        <v>0</v>
      </c>
      <c r="K1040" s="66">
        <f>ROUND(H1040*J1040,1)</f>
        <v>0</v>
      </c>
      <c r="L1040" s="283">
        <v>0</v>
      </c>
      <c r="M1040" s="284">
        <f>ROUND(H1040*L1040,5)</f>
        <v>0</v>
      </c>
      <c r="N1040" s="283">
        <v>0</v>
      </c>
      <c r="O1040" s="284">
        <f>ROUND(H1040*N1040,5)</f>
        <v>0</v>
      </c>
    </row>
    <row r="1041" spans="1:15" ht="13.15" hidden="1" customHeight="1" outlineLevel="2">
      <c r="A1041" s="232"/>
      <c r="B1041" s="234"/>
      <c r="C1041" s="233"/>
      <c r="D1041" s="232"/>
      <c r="E1041" s="231"/>
      <c r="F1041" s="231"/>
      <c r="G1041" s="230"/>
      <c r="H1041" s="229">
        <v>1</v>
      </c>
      <c r="I1041" s="229"/>
    </row>
    <row r="1042" spans="1:15" ht="51" outlineLevel="1" collapsed="1">
      <c r="A1042" s="277">
        <f>MAX(A1040:A1041)+1</f>
        <v>191</v>
      </c>
      <c r="B1042" s="278" t="str">
        <f>CONCATENATE(MID(C1042,1,5),MID(C1042,7,4),MID(D1042,1,1),MID(A1042,1,3))</f>
        <v>766-11000C191</v>
      </c>
      <c r="C1042" s="278" t="s">
        <v>691</v>
      </c>
      <c r="D1042" s="277" t="s">
        <v>301</v>
      </c>
      <c r="E1042" s="279"/>
      <c r="F1042" s="280" t="s">
        <v>690</v>
      </c>
      <c r="G1042" s="281"/>
      <c r="H1042" s="282">
        <v>1</v>
      </c>
      <c r="I1042" s="282" t="s">
        <v>171</v>
      </c>
      <c r="J1042" s="66">
        <v>0</v>
      </c>
      <c r="K1042" s="66">
        <f>ROUND(H1042*J1042,1)</f>
        <v>0</v>
      </c>
      <c r="L1042" s="283">
        <v>0</v>
      </c>
      <c r="M1042" s="284">
        <f>ROUND(H1042*L1042,5)</f>
        <v>0</v>
      </c>
      <c r="N1042" s="283">
        <v>0</v>
      </c>
      <c r="O1042" s="284">
        <f>ROUND(H1042*N1042,5)</f>
        <v>0</v>
      </c>
    </row>
    <row r="1043" spans="1:15" ht="13.15" hidden="1" customHeight="1" outlineLevel="2">
      <c r="A1043" s="232"/>
      <c r="B1043" s="234"/>
      <c r="C1043" s="233"/>
      <c r="D1043" s="232"/>
      <c r="E1043" s="231"/>
      <c r="F1043" s="231"/>
      <c r="G1043" s="230"/>
      <c r="H1043" s="229">
        <v>1</v>
      </c>
      <c r="I1043" s="229"/>
    </row>
    <row r="1044" spans="1:15" ht="38.25" outlineLevel="1" collapsed="1">
      <c r="A1044" s="277">
        <f>MAX(A1042:A1043)+1</f>
        <v>192</v>
      </c>
      <c r="B1044" s="278" t="str">
        <f>CONCATENATE(MID(C1044,1,5),MID(C1044,7,4),MID(D1044,1,1),MID(A1044,1,3))</f>
        <v>766-11000C192</v>
      </c>
      <c r="C1044" s="278" t="s">
        <v>689</v>
      </c>
      <c r="D1044" s="277" t="s">
        <v>301</v>
      </c>
      <c r="E1044" s="279"/>
      <c r="F1044" s="280" t="s">
        <v>688</v>
      </c>
      <c r="G1044" s="281"/>
      <c r="H1044" s="282">
        <v>3</v>
      </c>
      <c r="I1044" s="282" t="s">
        <v>171</v>
      </c>
      <c r="J1044" s="66">
        <v>0</v>
      </c>
      <c r="K1044" s="66">
        <f>ROUND(H1044*J1044,1)</f>
        <v>0</v>
      </c>
      <c r="L1044" s="283">
        <v>0</v>
      </c>
      <c r="M1044" s="284">
        <f>ROUND(H1044*L1044,5)</f>
        <v>0</v>
      </c>
      <c r="N1044" s="283">
        <v>0</v>
      </c>
      <c r="O1044" s="284">
        <f>ROUND(H1044*N1044,5)</f>
        <v>0</v>
      </c>
    </row>
    <row r="1045" spans="1:15" ht="13.15" hidden="1" customHeight="1" outlineLevel="2">
      <c r="A1045" s="232"/>
      <c r="B1045" s="234"/>
      <c r="C1045" s="233"/>
      <c r="D1045" s="232"/>
      <c r="E1045" s="231"/>
      <c r="F1045" s="231"/>
      <c r="G1045" s="230"/>
      <c r="H1045" s="229">
        <v>3</v>
      </c>
      <c r="I1045" s="229"/>
    </row>
    <row r="1046" spans="1:15" ht="38.25" outlineLevel="1" collapsed="1">
      <c r="A1046" s="277">
        <f>MAX(A1044:A1045)+1</f>
        <v>193</v>
      </c>
      <c r="B1046" s="278" t="str">
        <f>CONCATENATE(MID(C1046,1,5),MID(C1046,7,4),MID(D1046,1,1),MID(A1046,1,3))</f>
        <v>766-11000C193</v>
      </c>
      <c r="C1046" s="278" t="s">
        <v>687</v>
      </c>
      <c r="D1046" s="277" t="s">
        <v>301</v>
      </c>
      <c r="E1046" s="279"/>
      <c r="F1046" s="280" t="s">
        <v>686</v>
      </c>
      <c r="G1046" s="281"/>
      <c r="H1046" s="282">
        <v>1</v>
      </c>
      <c r="I1046" s="282" t="s">
        <v>171</v>
      </c>
      <c r="J1046" s="66">
        <v>0</v>
      </c>
      <c r="K1046" s="66">
        <f>ROUND(H1046*J1046,1)</f>
        <v>0</v>
      </c>
      <c r="L1046" s="283">
        <v>0</v>
      </c>
      <c r="M1046" s="284">
        <f>ROUND(H1046*L1046,5)</f>
        <v>0</v>
      </c>
      <c r="N1046" s="283">
        <v>0</v>
      </c>
      <c r="O1046" s="284">
        <f>ROUND(H1046*N1046,5)</f>
        <v>0</v>
      </c>
    </row>
    <row r="1047" spans="1:15" ht="13.15" hidden="1" customHeight="1" outlineLevel="2">
      <c r="A1047" s="232"/>
      <c r="B1047" s="234"/>
      <c r="C1047" s="233"/>
      <c r="D1047" s="232"/>
      <c r="E1047" s="231"/>
      <c r="F1047" s="231"/>
      <c r="G1047" s="230"/>
      <c r="H1047" s="229">
        <v>1</v>
      </c>
      <c r="I1047" s="229"/>
    </row>
    <row r="1048" spans="1:15" outlineLevel="1" collapsed="1">
      <c r="A1048" s="277">
        <f>MAX(A1046:A1047)+1</f>
        <v>194</v>
      </c>
      <c r="B1048" s="278" t="str">
        <f>CONCATENATE(MID(C1048,1,5),MID(C1048,7,4),MID(D1048,1,1),MID(A1048,1,3))</f>
        <v>766-11000C194</v>
      </c>
      <c r="C1048" s="278" t="s">
        <v>1426</v>
      </c>
      <c r="D1048" s="277" t="s">
        <v>301</v>
      </c>
      <c r="E1048" s="279"/>
      <c r="F1048" s="280" t="s">
        <v>1424</v>
      </c>
      <c r="G1048" s="281"/>
      <c r="H1048" s="282">
        <v>8.6</v>
      </c>
      <c r="I1048" s="282" t="s">
        <v>235</v>
      </c>
      <c r="J1048" s="66">
        <v>0</v>
      </c>
      <c r="K1048" s="66">
        <f>ROUND(H1048*J1048,1)</f>
        <v>0</v>
      </c>
      <c r="L1048" s="283">
        <v>0</v>
      </c>
      <c r="M1048" s="284">
        <f>ROUND(H1048*L1048,5)</f>
        <v>0</v>
      </c>
      <c r="N1048" s="283">
        <v>0</v>
      </c>
      <c r="O1048" s="284">
        <f>ROUND(H1048*N1048,5)</f>
        <v>0</v>
      </c>
    </row>
    <row r="1049" spans="1:15" ht="13.15" hidden="1" customHeight="1" outlineLevel="2">
      <c r="A1049" s="232"/>
      <c r="B1049" s="234"/>
      <c r="C1049" s="233"/>
      <c r="D1049" s="232"/>
      <c r="E1049" s="231"/>
      <c r="F1049" s="268" t="s">
        <v>582</v>
      </c>
      <c r="G1049" s="269"/>
      <c r="H1049" s="270">
        <f>2.86+5.74</f>
        <v>8.6</v>
      </c>
      <c r="I1049" s="229"/>
    </row>
    <row r="1050" spans="1:15" outlineLevel="1" collapsed="1">
      <c r="A1050" s="277">
        <f>MAX(A1048:A1049)+1</f>
        <v>195</v>
      </c>
      <c r="B1050" s="278" t="str">
        <f>CONCATENATE(MID(C1050,1,5),MID(C1050,7,4),MID(D1050,1,1),MID(A1050,1,3))</f>
        <v>766-11000C195</v>
      </c>
      <c r="C1050" s="278" t="s">
        <v>1427</v>
      </c>
      <c r="D1050" s="277" t="s">
        <v>301</v>
      </c>
      <c r="E1050" s="279"/>
      <c r="F1050" s="280" t="s">
        <v>1425</v>
      </c>
      <c r="G1050" s="281"/>
      <c r="H1050" s="282">
        <v>1</v>
      </c>
      <c r="I1050" s="282" t="s">
        <v>171</v>
      </c>
      <c r="J1050" s="66">
        <v>0</v>
      </c>
      <c r="K1050" s="66">
        <f>ROUND(H1050*J1050,1)</f>
        <v>0</v>
      </c>
      <c r="L1050" s="283">
        <v>0</v>
      </c>
      <c r="M1050" s="284">
        <f>ROUND(H1050*L1050,5)</f>
        <v>0</v>
      </c>
      <c r="N1050" s="283">
        <v>0</v>
      </c>
      <c r="O1050" s="284">
        <f>ROUND(H1050*N1050,5)</f>
        <v>0</v>
      </c>
    </row>
    <row r="1051" spans="1:15" ht="13.15" hidden="1" customHeight="1" outlineLevel="2">
      <c r="A1051" s="232"/>
      <c r="B1051" s="234"/>
      <c r="C1051" s="233"/>
      <c r="D1051" s="232"/>
      <c r="E1051" s="231"/>
      <c r="F1051" s="231"/>
      <c r="G1051" s="230"/>
      <c r="H1051" s="229">
        <v>1</v>
      </c>
      <c r="I1051" s="229"/>
    </row>
    <row r="1052" spans="1:15" ht="13.15" customHeight="1" outlineLevel="1">
      <c r="A1052" s="205"/>
      <c r="B1052" s="205"/>
      <c r="C1052" s="205"/>
      <c r="D1052" s="205"/>
      <c r="E1052" s="207"/>
      <c r="F1052" s="207"/>
      <c r="G1052" s="206"/>
      <c r="H1052" s="204"/>
      <c r="I1052" s="205"/>
    </row>
    <row r="1053" spans="1:15" ht="13.15" customHeight="1" outlineLevel="1">
      <c r="A1053" s="226"/>
      <c r="B1053" s="226"/>
      <c r="C1053" s="226"/>
      <c r="D1053" s="226"/>
      <c r="E1053" s="228"/>
      <c r="F1053" s="228"/>
      <c r="G1053" s="227"/>
      <c r="H1053" s="225"/>
      <c r="I1053" s="226"/>
      <c r="J1053" s="225"/>
      <c r="K1053" s="225"/>
      <c r="L1053" s="225"/>
      <c r="M1053" s="225"/>
      <c r="N1053" s="225"/>
      <c r="O1053" s="225"/>
    </row>
    <row r="1054" spans="1:15" s="208" customFormat="1" ht="24" customHeight="1">
      <c r="A1054" s="216"/>
      <c r="B1054" s="216" t="s">
        <v>405</v>
      </c>
      <c r="C1054" s="217"/>
      <c r="D1054" s="216"/>
      <c r="E1054" s="215"/>
      <c r="F1054" s="237" t="s">
        <v>685</v>
      </c>
      <c r="G1054" s="213"/>
      <c r="H1054" s="212"/>
      <c r="I1054" s="210"/>
      <c r="J1054" s="211"/>
      <c r="K1054" s="210">
        <f>SUBTOTAL(9,K1055:K1113)</f>
        <v>0</v>
      </c>
      <c r="L1054" s="211"/>
      <c r="M1054" s="209">
        <f>SUBTOTAL(9,M1055:M1113)</f>
        <v>1.30349</v>
      </c>
      <c r="N1054" s="210"/>
      <c r="O1054" s="209">
        <f>SUBTOTAL(9,O1055:O1113)</f>
        <v>0</v>
      </c>
    </row>
    <row r="1055" spans="1:15" ht="13.15" customHeight="1" outlineLevel="1">
      <c r="A1055" s="223"/>
      <c r="B1055" s="224"/>
      <c r="C1055" s="222"/>
      <c r="D1055" s="223"/>
      <c r="E1055" s="222"/>
      <c r="F1055" s="222"/>
      <c r="G1055" s="221"/>
      <c r="H1055" s="220"/>
      <c r="I1055" s="220"/>
    </row>
    <row r="1056" spans="1:15" ht="89.25" outlineLevel="1" collapsed="1">
      <c r="A1056" s="277">
        <f>MAX(A1046:A1055)+1</f>
        <v>196</v>
      </c>
      <c r="B1056" s="278" t="str">
        <f>CONCATENATE(MID(C1056,1,5),MID(C1056,7,4),MID(D1056,1,1),MID(A1056,1,3))</f>
        <v>767995115C196</v>
      </c>
      <c r="C1056" s="278" t="s">
        <v>684</v>
      </c>
      <c r="D1056" s="277" t="s">
        <v>301</v>
      </c>
      <c r="E1056" s="279"/>
      <c r="F1056" s="280" t="s">
        <v>683</v>
      </c>
      <c r="G1056" s="281"/>
      <c r="H1056" s="282">
        <v>104</v>
      </c>
      <c r="I1056" s="282" t="s">
        <v>235</v>
      </c>
      <c r="J1056" s="66">
        <v>0</v>
      </c>
      <c r="K1056" s="66">
        <f>ROUND(H1056*J1056,1)</f>
        <v>0</v>
      </c>
      <c r="L1056" s="283">
        <v>1.83E-3</v>
      </c>
      <c r="M1056" s="284">
        <f>ROUND(H1056*L1056,5)</f>
        <v>0.19031999999999999</v>
      </c>
      <c r="N1056" s="283">
        <v>0</v>
      </c>
      <c r="O1056" s="284">
        <f>ROUND(H1056*N1056,5)</f>
        <v>0</v>
      </c>
    </row>
    <row r="1057" spans="1:15" ht="13.15" hidden="1" customHeight="1" outlineLevel="2">
      <c r="A1057" s="232"/>
      <c r="B1057" s="234"/>
      <c r="C1057" s="233"/>
      <c r="D1057" s="232"/>
      <c r="E1057" s="231"/>
      <c r="F1057" s="231"/>
      <c r="G1057" s="230"/>
      <c r="H1057" s="229">
        <v>0.58799999999999997</v>
      </c>
      <c r="I1057" s="229"/>
    </row>
    <row r="1058" spans="1:15" ht="13.15" hidden="1" customHeight="1" outlineLevel="2">
      <c r="A1058" s="232"/>
      <c r="B1058" s="234"/>
      <c r="C1058" s="233"/>
      <c r="D1058" s="232"/>
      <c r="E1058" s="231" t="s">
        <v>674</v>
      </c>
      <c r="F1058" s="231"/>
      <c r="G1058" s="230"/>
      <c r="H1058" s="229"/>
      <c r="I1058" s="229"/>
    </row>
    <row r="1059" spans="1:15" ht="13.15" hidden="1" customHeight="1" outlineLevel="2">
      <c r="A1059" s="232"/>
      <c r="B1059" s="234"/>
      <c r="C1059" s="233"/>
      <c r="D1059" s="232"/>
      <c r="E1059" s="231"/>
      <c r="F1059" s="231" t="s">
        <v>682</v>
      </c>
      <c r="G1059" s="230"/>
      <c r="H1059" s="229">
        <v>39.200000000000003</v>
      </c>
      <c r="I1059" s="229"/>
    </row>
    <row r="1060" spans="1:15" ht="13.15" hidden="1" customHeight="1" outlineLevel="2">
      <c r="A1060" s="232"/>
      <c r="B1060" s="234"/>
      <c r="C1060" s="233"/>
      <c r="D1060" s="232"/>
      <c r="E1060" s="231" t="s">
        <v>413</v>
      </c>
      <c r="F1060" s="231"/>
      <c r="G1060" s="230"/>
      <c r="H1060" s="229"/>
      <c r="I1060" s="229"/>
    </row>
    <row r="1061" spans="1:15" ht="13.15" hidden="1" customHeight="1" outlineLevel="2">
      <c r="A1061" s="232"/>
      <c r="B1061" s="234"/>
      <c r="C1061" s="233"/>
      <c r="D1061" s="232"/>
      <c r="E1061" s="231"/>
      <c r="F1061" s="231" t="s">
        <v>681</v>
      </c>
      <c r="G1061" s="230"/>
      <c r="H1061" s="229">
        <v>19.200000000000003</v>
      </c>
      <c r="I1061" s="229"/>
    </row>
    <row r="1062" spans="1:15" ht="13.15" hidden="1" customHeight="1" outlineLevel="2">
      <c r="A1062" s="232"/>
      <c r="B1062" s="234"/>
      <c r="C1062" s="233"/>
      <c r="D1062" s="232"/>
      <c r="E1062" s="231"/>
      <c r="F1062" s="231" t="s">
        <v>680</v>
      </c>
      <c r="G1062" s="230"/>
      <c r="H1062" s="229">
        <v>9</v>
      </c>
      <c r="I1062" s="229"/>
    </row>
    <row r="1063" spans="1:15" ht="13.15" hidden="1" customHeight="1" outlineLevel="2">
      <c r="A1063" s="232"/>
      <c r="B1063" s="234"/>
      <c r="C1063" s="233"/>
      <c r="D1063" s="232"/>
      <c r="E1063" s="231"/>
      <c r="F1063" s="231" t="s">
        <v>679</v>
      </c>
      <c r="G1063" s="230"/>
      <c r="H1063" s="229">
        <v>13.200000000000001</v>
      </c>
      <c r="I1063" s="229"/>
    </row>
    <row r="1064" spans="1:15" ht="13.15" hidden="1" customHeight="1" outlineLevel="2">
      <c r="A1064" s="232"/>
      <c r="B1064" s="234"/>
      <c r="C1064" s="233"/>
      <c r="D1064" s="232"/>
      <c r="E1064" s="231"/>
      <c r="F1064" s="231" t="s">
        <v>678</v>
      </c>
      <c r="G1064" s="230"/>
      <c r="H1064" s="229">
        <v>9.6000000000000014</v>
      </c>
      <c r="I1064" s="229"/>
    </row>
    <row r="1065" spans="1:15" ht="13.15" hidden="1" customHeight="1" outlineLevel="2">
      <c r="A1065" s="232"/>
      <c r="B1065" s="234"/>
      <c r="C1065" s="233"/>
      <c r="D1065" s="232"/>
      <c r="E1065" s="231"/>
      <c r="F1065" s="231" t="s">
        <v>677</v>
      </c>
      <c r="G1065" s="230"/>
      <c r="H1065" s="229">
        <v>13.212</v>
      </c>
      <c r="I1065" s="229"/>
    </row>
    <row r="1066" spans="1:15" s="294" customFormat="1" outlineLevel="1" collapsed="1">
      <c r="A1066" s="285">
        <f>MAX(A1055:A1065)+1</f>
        <v>197</v>
      </c>
      <c r="B1066" s="286" t="str">
        <f>CONCATENATE(MID(C1066,1,3),MID(C1066,5,6),MID(D1066,1,1),MID(A1066,1,3))</f>
        <v>130104320M197</v>
      </c>
      <c r="C1066" s="286" t="s">
        <v>676</v>
      </c>
      <c r="D1066" s="285" t="s">
        <v>487</v>
      </c>
      <c r="E1066" s="287"/>
      <c r="F1066" s="288" t="s">
        <v>675</v>
      </c>
      <c r="G1066" s="289"/>
      <c r="H1066" s="290">
        <v>0.32300000000000001</v>
      </c>
      <c r="I1066" s="290" t="s">
        <v>306</v>
      </c>
      <c r="J1066" s="291">
        <v>0</v>
      </c>
      <c r="K1066" s="291">
        <f>ROUND(H1066*J1066,1)</f>
        <v>0</v>
      </c>
      <c r="L1066" s="292">
        <v>1</v>
      </c>
      <c r="M1066" s="293">
        <f>ROUND(H1066*L1066,5)</f>
        <v>0.32300000000000001</v>
      </c>
      <c r="N1066" s="292">
        <v>0</v>
      </c>
      <c r="O1066" s="293">
        <f>ROUND(H1066*N1066,5)</f>
        <v>0</v>
      </c>
    </row>
    <row r="1067" spans="1:15" ht="13.15" hidden="1" customHeight="1" outlineLevel="2">
      <c r="A1067" s="232"/>
      <c r="B1067" s="234"/>
      <c r="C1067" s="233"/>
      <c r="D1067" s="232"/>
      <c r="E1067" s="231" t="s">
        <v>674</v>
      </c>
      <c r="F1067" s="231"/>
      <c r="G1067" s="230"/>
      <c r="H1067" s="229"/>
      <c r="I1067" s="229"/>
    </row>
    <row r="1068" spans="1:15" ht="13.15" hidden="1" customHeight="1" outlineLevel="2">
      <c r="A1068" s="232"/>
      <c r="B1068" s="234"/>
      <c r="C1068" s="233"/>
      <c r="D1068" s="232"/>
      <c r="E1068" s="231"/>
      <c r="F1068" s="231" t="s">
        <v>673</v>
      </c>
      <c r="G1068" s="230"/>
      <c r="H1068" s="229">
        <v>0.32344704000000007</v>
      </c>
      <c r="I1068" s="229"/>
    </row>
    <row r="1069" spans="1:15" s="294" customFormat="1" outlineLevel="1" collapsed="1">
      <c r="A1069" s="285">
        <f>MAX(A1055:A1068)+1</f>
        <v>198</v>
      </c>
      <c r="B1069" s="286" t="str">
        <f>CONCATENATE(MID(C1069,1,3),MID(C1069,5,6),MID(D1069,1,1),MID(A1069,1,3))</f>
        <v>130103590M198</v>
      </c>
      <c r="C1069" s="286" t="s">
        <v>672</v>
      </c>
      <c r="D1069" s="285" t="s">
        <v>487</v>
      </c>
      <c r="E1069" s="287"/>
      <c r="F1069" s="288" t="s">
        <v>671</v>
      </c>
      <c r="G1069" s="289"/>
      <c r="H1069" s="290">
        <v>8.3000000000000004E-2</v>
      </c>
      <c r="I1069" s="290" t="s">
        <v>306</v>
      </c>
      <c r="J1069" s="291">
        <v>0</v>
      </c>
      <c r="K1069" s="291">
        <f>ROUND(H1069*J1069,1)</f>
        <v>0</v>
      </c>
      <c r="L1069" s="292">
        <v>1</v>
      </c>
      <c r="M1069" s="293">
        <f>ROUND(H1069*L1069,5)</f>
        <v>8.3000000000000004E-2</v>
      </c>
      <c r="N1069" s="292">
        <v>0</v>
      </c>
      <c r="O1069" s="293">
        <f>ROUND(H1069*N1069,5)</f>
        <v>0</v>
      </c>
    </row>
    <row r="1070" spans="1:15" ht="13.15" hidden="1" customHeight="1" outlineLevel="2">
      <c r="A1070" s="232"/>
      <c r="B1070" s="234"/>
      <c r="C1070" s="233"/>
      <c r="D1070" s="232"/>
      <c r="E1070" s="231" t="s">
        <v>413</v>
      </c>
      <c r="F1070" s="231"/>
      <c r="G1070" s="230"/>
      <c r="H1070" s="229"/>
      <c r="I1070" s="229"/>
    </row>
    <row r="1071" spans="1:15" ht="13.15" hidden="1" customHeight="1" outlineLevel="2">
      <c r="A1071" s="232"/>
      <c r="B1071" s="234"/>
      <c r="C1071" s="233"/>
      <c r="D1071" s="232"/>
      <c r="E1071" s="231"/>
      <c r="F1071" s="231" t="s">
        <v>670</v>
      </c>
      <c r="G1071" s="230"/>
      <c r="H1071" s="229">
        <v>2.4883200000000005E-2</v>
      </c>
      <c r="I1071" s="229"/>
    </row>
    <row r="1072" spans="1:15" ht="13.15" hidden="1" customHeight="1" outlineLevel="2">
      <c r="A1072" s="232"/>
      <c r="B1072" s="234"/>
      <c r="C1072" s="233"/>
      <c r="D1072" s="232"/>
      <c r="E1072" s="231"/>
      <c r="F1072" s="231" t="s">
        <v>669</v>
      </c>
      <c r="G1072" s="230"/>
      <c r="H1072" s="229">
        <v>1.1663999999999999E-2</v>
      </c>
      <c r="I1072" s="229"/>
    </row>
    <row r="1073" spans="1:15" ht="13.15" hidden="1" customHeight="1" outlineLevel="2">
      <c r="A1073" s="232"/>
      <c r="B1073" s="234"/>
      <c r="C1073" s="233"/>
      <c r="D1073" s="232"/>
      <c r="E1073" s="231"/>
      <c r="F1073" s="231" t="s">
        <v>668</v>
      </c>
      <c r="G1073" s="230"/>
      <c r="H1073" s="229">
        <v>1.7107199999999999E-2</v>
      </c>
      <c r="I1073" s="229"/>
    </row>
    <row r="1074" spans="1:15" ht="13.15" hidden="1" customHeight="1" outlineLevel="2">
      <c r="A1074" s="232"/>
      <c r="B1074" s="234"/>
      <c r="C1074" s="233"/>
      <c r="D1074" s="232"/>
      <c r="E1074" s="231"/>
      <c r="F1074" s="231" t="s">
        <v>667</v>
      </c>
      <c r="G1074" s="230"/>
      <c r="H1074" s="229">
        <v>1.2441600000000002E-2</v>
      </c>
      <c r="I1074" s="229"/>
    </row>
    <row r="1075" spans="1:15" ht="13.15" hidden="1" customHeight="1" outlineLevel="2">
      <c r="A1075" s="232"/>
      <c r="B1075" s="234"/>
      <c r="C1075" s="233"/>
      <c r="D1075" s="232"/>
      <c r="E1075" s="231"/>
      <c r="F1075" s="231" t="s">
        <v>666</v>
      </c>
      <c r="G1075" s="230"/>
      <c r="H1075" s="229">
        <v>1.7122751999999998E-2</v>
      </c>
      <c r="I1075" s="229"/>
    </row>
    <row r="1076" spans="1:15" ht="25.5" outlineLevel="1" collapsed="1">
      <c r="A1076" s="277">
        <f>MAX(A1068:A1075)+1</f>
        <v>199</v>
      </c>
      <c r="B1076" s="278" t="str">
        <f>CONCATENATE(MID(C1076,1,5),MID(C1076,7,4),MID(D1076,1,1),MID(A1076,1,3))</f>
        <v>767640221C199</v>
      </c>
      <c r="C1076" s="278" t="s">
        <v>665</v>
      </c>
      <c r="D1076" s="277" t="s">
        <v>301</v>
      </c>
      <c r="E1076" s="279"/>
      <c r="F1076" s="280" t="s">
        <v>664</v>
      </c>
      <c r="G1076" s="281"/>
      <c r="H1076" s="282">
        <v>1</v>
      </c>
      <c r="I1076" s="282" t="s">
        <v>171</v>
      </c>
      <c r="J1076" s="66">
        <v>0</v>
      </c>
      <c r="K1076" s="66">
        <f>ROUND(H1076*J1076,1)</f>
        <v>0</v>
      </c>
      <c r="L1076" s="283">
        <v>0</v>
      </c>
      <c r="M1076" s="284">
        <f>ROUND(H1076*L1076,5)</f>
        <v>0</v>
      </c>
      <c r="N1076" s="283">
        <v>0</v>
      </c>
      <c r="O1076" s="284">
        <f>ROUND(H1076*N1076,5)</f>
        <v>0</v>
      </c>
    </row>
    <row r="1077" spans="1:15" ht="13.15" hidden="1" customHeight="1" outlineLevel="2">
      <c r="A1077" s="232"/>
      <c r="B1077" s="234"/>
      <c r="C1077" s="233"/>
      <c r="D1077" s="232"/>
      <c r="E1077" s="231"/>
      <c r="F1077" s="231"/>
      <c r="G1077" s="230"/>
      <c r="H1077" s="229">
        <v>1</v>
      </c>
      <c r="I1077" s="229"/>
    </row>
    <row r="1078" spans="1:15" outlineLevel="1" collapsed="1">
      <c r="A1078" s="277">
        <f>MAX(A1071:A1077)+1</f>
        <v>200</v>
      </c>
      <c r="B1078" s="278" t="str">
        <f>CONCATENATE(MID(C1078,1,5),MID(C1078,7,4),MID(D1078,1,1),MID(A1078,1,3))</f>
        <v>767649191C200</v>
      </c>
      <c r="C1078" s="278" t="s">
        <v>663</v>
      </c>
      <c r="D1078" s="277" t="s">
        <v>301</v>
      </c>
      <c r="E1078" s="279"/>
      <c r="F1078" s="280" t="s">
        <v>662</v>
      </c>
      <c r="G1078" s="281"/>
      <c r="H1078" s="282">
        <v>2</v>
      </c>
      <c r="I1078" s="282" t="s">
        <v>171</v>
      </c>
      <c r="J1078" s="66">
        <v>0</v>
      </c>
      <c r="K1078" s="66">
        <f>ROUND(H1078*J1078,1)</f>
        <v>0</v>
      </c>
      <c r="L1078" s="283">
        <v>0</v>
      </c>
      <c r="M1078" s="284">
        <f>ROUND(H1078*L1078,5)</f>
        <v>0</v>
      </c>
      <c r="N1078" s="283">
        <v>0</v>
      </c>
      <c r="O1078" s="284">
        <f>ROUND(H1078*N1078,5)</f>
        <v>0</v>
      </c>
    </row>
    <row r="1079" spans="1:15" ht="13.15" hidden="1" customHeight="1" outlineLevel="2">
      <c r="A1079" s="232"/>
      <c r="B1079" s="234"/>
      <c r="C1079" s="233"/>
      <c r="D1079" s="232"/>
      <c r="E1079" s="231"/>
      <c r="F1079" s="231"/>
      <c r="G1079" s="230"/>
      <c r="H1079" s="229">
        <v>2</v>
      </c>
      <c r="I1079" s="229"/>
    </row>
    <row r="1080" spans="1:15" s="294" customFormat="1" ht="76.5" outlineLevel="1" collapsed="1">
      <c r="A1080" s="285">
        <f>MAX(A1069:A1079)+1</f>
        <v>201</v>
      </c>
      <c r="B1080" s="286" t="str">
        <f>CONCATENATE(MID(C1080,1,3),MID(C1080,5,6),MID(D1080,1,1),MID(A1080,1,3))</f>
        <v>553412460M201</v>
      </c>
      <c r="C1080" s="286" t="s">
        <v>661</v>
      </c>
      <c r="D1080" s="285" t="s">
        <v>487</v>
      </c>
      <c r="E1080" s="287"/>
      <c r="F1080" s="288" t="s">
        <v>660</v>
      </c>
      <c r="G1080" s="289"/>
      <c r="H1080" s="290">
        <v>1</v>
      </c>
      <c r="I1080" s="290" t="s">
        <v>171</v>
      </c>
      <c r="J1080" s="291">
        <v>0</v>
      </c>
      <c r="K1080" s="291">
        <f>ROUND(H1080*J1080,1)</f>
        <v>0</v>
      </c>
      <c r="L1080" s="292">
        <v>8.0390000000000003E-2</v>
      </c>
      <c r="M1080" s="293">
        <f>ROUND(H1080*L1080,5)</f>
        <v>8.0390000000000003E-2</v>
      </c>
      <c r="N1080" s="292">
        <v>0</v>
      </c>
      <c r="O1080" s="293">
        <f>ROUND(H1080*N1080,5)</f>
        <v>0</v>
      </c>
    </row>
    <row r="1081" spans="1:15" ht="13.15" hidden="1" customHeight="1" outlineLevel="2">
      <c r="A1081" s="232"/>
      <c r="B1081" s="234"/>
      <c r="C1081" s="233"/>
      <c r="D1081" s="232"/>
      <c r="E1081" s="231"/>
      <c r="F1081" s="231" t="s">
        <v>659</v>
      </c>
      <c r="G1081" s="230"/>
      <c r="H1081" s="229">
        <v>1</v>
      </c>
      <c r="I1081" s="229"/>
    </row>
    <row r="1082" spans="1:15" ht="25.5" outlineLevel="1" collapsed="1">
      <c r="A1082" s="277">
        <f>MAX(A1076:A1081)+1</f>
        <v>202</v>
      </c>
      <c r="B1082" s="278" t="str">
        <f>CONCATENATE(MID(C1082,1,5),MID(C1082,7,4),MID(D1082,1,1),MID(A1082,1,3))</f>
        <v>767662210C202</v>
      </c>
      <c r="C1082" s="278" t="s">
        <v>658</v>
      </c>
      <c r="D1082" s="277" t="s">
        <v>301</v>
      </c>
      <c r="E1082" s="279"/>
      <c r="F1082" s="280" t="s">
        <v>657</v>
      </c>
      <c r="G1082" s="281"/>
      <c r="H1082" s="282">
        <v>23</v>
      </c>
      <c r="I1082" s="282" t="s">
        <v>171</v>
      </c>
      <c r="J1082" s="66">
        <v>0</v>
      </c>
      <c r="K1082" s="66">
        <f>ROUND(H1082*J1082,1)</f>
        <v>0</v>
      </c>
      <c r="L1082" s="283">
        <v>6.9999999999999994E-5</v>
      </c>
      <c r="M1082" s="284">
        <f>ROUND(H1082*L1082,5)</f>
        <v>1.6100000000000001E-3</v>
      </c>
      <c r="N1082" s="283">
        <v>0</v>
      </c>
      <c r="O1082" s="284">
        <f>ROUND(H1082*N1082,5)</f>
        <v>0</v>
      </c>
    </row>
    <row r="1083" spans="1:15" ht="13.15" hidden="1" customHeight="1" outlineLevel="2">
      <c r="A1083" s="232"/>
      <c r="B1083" s="234"/>
      <c r="C1083" s="233"/>
      <c r="D1083" s="232"/>
      <c r="E1083" s="231"/>
      <c r="F1083" s="231"/>
      <c r="G1083" s="230"/>
      <c r="H1083" s="229">
        <v>21</v>
      </c>
      <c r="I1083" s="229"/>
    </row>
    <row r="1084" spans="1:15" ht="13.15" hidden="1" customHeight="1" outlineLevel="2">
      <c r="A1084" s="232"/>
      <c r="B1084" s="234"/>
      <c r="C1084" s="233"/>
      <c r="D1084" s="232"/>
      <c r="E1084" s="231"/>
      <c r="F1084" s="231"/>
      <c r="G1084" s="230"/>
      <c r="H1084" s="229">
        <v>2</v>
      </c>
      <c r="I1084" s="229"/>
    </row>
    <row r="1085" spans="1:15" s="294" customFormat="1" ht="25.5" outlineLevel="1" collapsed="1">
      <c r="A1085" s="285">
        <f>MAX(A1082:A1084)+1</f>
        <v>203</v>
      </c>
      <c r="B1085" s="286" t="str">
        <f>CONCATENATE(MID(C1085,1,3),MID(C1085,5,6),MID(D1085,1,1),MID(A1085,1,3))</f>
        <v>611406700M203</v>
      </c>
      <c r="C1085" s="286" t="s">
        <v>654</v>
      </c>
      <c r="D1085" s="285" t="s">
        <v>487</v>
      </c>
      <c r="E1085" s="287"/>
      <c r="F1085" s="288" t="s">
        <v>656</v>
      </c>
      <c r="G1085" s="289"/>
      <c r="H1085" s="290">
        <v>21</v>
      </c>
      <c r="I1085" s="290" t="s">
        <v>171</v>
      </c>
      <c r="J1085" s="291">
        <v>0</v>
      </c>
      <c r="K1085" s="291">
        <f>ROUND(H1085*J1085,1)</f>
        <v>0</v>
      </c>
      <c r="L1085" s="292">
        <v>3.0000000000000001E-3</v>
      </c>
      <c r="M1085" s="293">
        <f>ROUND(H1085*L1085,5)</f>
        <v>6.3E-2</v>
      </c>
      <c r="N1085" s="292">
        <v>0</v>
      </c>
      <c r="O1085" s="293">
        <f>ROUND(H1085*N1085,5)</f>
        <v>0</v>
      </c>
    </row>
    <row r="1086" spans="1:15" ht="13.15" hidden="1" customHeight="1" outlineLevel="2">
      <c r="A1086" s="232"/>
      <c r="B1086" s="234"/>
      <c r="C1086" s="233"/>
      <c r="D1086" s="232"/>
      <c r="E1086" s="231"/>
      <c r="F1086" s="231" t="s">
        <v>655</v>
      </c>
      <c r="G1086" s="230"/>
      <c r="H1086" s="229">
        <v>21</v>
      </c>
      <c r="I1086" s="229"/>
    </row>
    <row r="1087" spans="1:15" s="294" customFormat="1" ht="25.5" outlineLevel="1" collapsed="1">
      <c r="A1087" s="285">
        <f>MAX(A1085:A1086)+1</f>
        <v>204</v>
      </c>
      <c r="B1087" s="286" t="str">
        <f>CONCATENATE(MID(C1087,1,3),MID(C1087,5,6),MID(D1087,1,1),MID(A1087,1,3))</f>
        <v>611406700M204</v>
      </c>
      <c r="C1087" s="286" t="s">
        <v>654</v>
      </c>
      <c r="D1087" s="285" t="s">
        <v>487</v>
      </c>
      <c r="E1087" s="287"/>
      <c r="F1087" s="288" t="s">
        <v>653</v>
      </c>
      <c r="G1087" s="289"/>
      <c r="H1087" s="290">
        <v>2</v>
      </c>
      <c r="I1087" s="290" t="s">
        <v>171</v>
      </c>
      <c r="J1087" s="291">
        <v>0</v>
      </c>
      <c r="K1087" s="291">
        <f>ROUND(H1087*J1087,1)</f>
        <v>0</v>
      </c>
      <c r="L1087" s="292">
        <v>3.0000000000000001E-3</v>
      </c>
      <c r="M1087" s="293">
        <f>ROUND(H1087*L1087,5)</f>
        <v>6.0000000000000001E-3</v>
      </c>
      <c r="N1087" s="292">
        <v>0</v>
      </c>
      <c r="O1087" s="293">
        <f>ROUND(H1087*N1087,5)</f>
        <v>0</v>
      </c>
    </row>
    <row r="1088" spans="1:15" ht="13.15" hidden="1" customHeight="1" outlineLevel="2">
      <c r="A1088" s="232"/>
      <c r="B1088" s="234"/>
      <c r="C1088" s="233"/>
      <c r="D1088" s="232"/>
      <c r="E1088" s="231"/>
      <c r="F1088" s="231" t="s">
        <v>652</v>
      </c>
      <c r="G1088" s="230"/>
      <c r="H1088" s="229">
        <v>2</v>
      </c>
      <c r="I1088" s="229"/>
    </row>
    <row r="1089" spans="1:15" outlineLevel="1" collapsed="1">
      <c r="A1089" s="277">
        <f>MAX(A1076:A1088)+1</f>
        <v>205</v>
      </c>
      <c r="B1089" s="278" t="str">
        <f>CONCATENATE(MID(C1089,1,5),MID(C1089,7,4),MID(D1089,1,1),MID(A1089,1,3))</f>
        <v>767610211C205</v>
      </c>
      <c r="C1089" s="278" t="s">
        <v>651</v>
      </c>
      <c r="D1089" s="277" t="s">
        <v>301</v>
      </c>
      <c r="E1089" s="279"/>
      <c r="F1089" s="280" t="s">
        <v>650</v>
      </c>
      <c r="G1089" s="281"/>
      <c r="H1089" s="282">
        <v>1</v>
      </c>
      <c r="I1089" s="282" t="s">
        <v>171</v>
      </c>
      <c r="J1089" s="66">
        <v>0</v>
      </c>
      <c r="K1089" s="66">
        <f>ROUND(H1089*J1089,1)</f>
        <v>0</v>
      </c>
      <c r="L1089" s="283">
        <v>1.2E-4</v>
      </c>
      <c r="M1089" s="284">
        <f>ROUND(H1089*L1089,5)</f>
        <v>1.2E-4</v>
      </c>
      <c r="N1089" s="283">
        <v>0</v>
      </c>
      <c r="O1089" s="284">
        <f>ROUND(H1089*N1089,5)</f>
        <v>0</v>
      </c>
    </row>
    <row r="1090" spans="1:15" hidden="1" outlineLevel="2">
      <c r="A1090" s="232"/>
      <c r="B1090" s="234"/>
      <c r="C1090" s="233"/>
      <c r="D1090" s="232"/>
      <c r="E1090" s="231"/>
      <c r="F1090" s="233"/>
      <c r="G1090" s="230"/>
      <c r="H1090" s="229">
        <v>1</v>
      </c>
      <c r="I1090" s="229"/>
    </row>
    <row r="1091" spans="1:15" s="294" customFormat="1" ht="63.75" outlineLevel="1" collapsed="1">
      <c r="A1091" s="285">
        <f>MAX(A1078:A1090)+1</f>
        <v>206</v>
      </c>
      <c r="B1091" s="286" t="str">
        <f>CONCATENATE(MID(C1091,1,3),MID(C1091,5,6),MID(D1091,1,1),MID(A1091,1,3))</f>
        <v>611432940M206</v>
      </c>
      <c r="C1091" s="286" t="s">
        <v>649</v>
      </c>
      <c r="D1091" s="285" t="s">
        <v>487</v>
      </c>
      <c r="E1091" s="287"/>
      <c r="F1091" s="288" t="s">
        <v>648</v>
      </c>
      <c r="G1091" s="289"/>
      <c r="H1091" s="290">
        <v>1</v>
      </c>
      <c r="I1091" s="290" t="s">
        <v>171</v>
      </c>
      <c r="J1091" s="291">
        <v>0</v>
      </c>
      <c r="K1091" s="291">
        <f>ROUND(H1091*J1091,1)</f>
        <v>0</v>
      </c>
      <c r="L1091" s="292">
        <v>1.9E-2</v>
      </c>
      <c r="M1091" s="293">
        <f>ROUND(H1091*L1091,5)</f>
        <v>1.9E-2</v>
      </c>
      <c r="N1091" s="292">
        <v>0</v>
      </c>
      <c r="O1091" s="293">
        <f>ROUND(H1091*N1091,5)</f>
        <v>0</v>
      </c>
    </row>
    <row r="1092" spans="1:15" ht="13.15" hidden="1" customHeight="1" outlineLevel="2">
      <c r="A1092" s="232"/>
      <c r="B1092" s="234"/>
      <c r="C1092" s="233"/>
      <c r="D1092" s="232"/>
      <c r="E1092" s="231"/>
      <c r="F1092" s="231"/>
      <c r="G1092" s="230"/>
      <c r="H1092" s="229">
        <v>1</v>
      </c>
      <c r="I1092" s="229"/>
    </row>
    <row r="1093" spans="1:15" ht="25.5" outlineLevel="1" collapsed="1">
      <c r="A1093" s="277">
        <f>MAX(A1082:A1092)+1</f>
        <v>207</v>
      </c>
      <c r="B1093" s="278" t="str">
        <f>CONCATENATE(MID(C1093,1,5),MID(C1093,7,4),MID(D1093,1,1),MID(A1093,1,3))</f>
        <v>767531111C207</v>
      </c>
      <c r="C1093" s="278" t="s">
        <v>647</v>
      </c>
      <c r="D1093" s="277" t="s">
        <v>301</v>
      </c>
      <c r="E1093" s="279"/>
      <c r="F1093" s="280" t="s">
        <v>646</v>
      </c>
      <c r="G1093" s="281"/>
      <c r="H1093" s="282">
        <v>2.7</v>
      </c>
      <c r="I1093" s="282" t="s">
        <v>153</v>
      </c>
      <c r="J1093" s="66">
        <v>0</v>
      </c>
      <c r="K1093" s="66">
        <f>ROUND(H1093*J1093,1)</f>
        <v>0</v>
      </c>
      <c r="L1093" s="283">
        <v>0</v>
      </c>
      <c r="M1093" s="284">
        <f>ROUND(H1093*L1093,5)</f>
        <v>0</v>
      </c>
      <c r="N1093" s="283">
        <v>0</v>
      </c>
      <c r="O1093" s="284">
        <f>ROUND(H1093*N1093,5)</f>
        <v>0</v>
      </c>
    </row>
    <row r="1094" spans="1:15" ht="13.15" hidden="1" customHeight="1" outlineLevel="2">
      <c r="A1094" s="232"/>
      <c r="B1094" s="234"/>
      <c r="C1094" s="233"/>
      <c r="D1094" s="232"/>
      <c r="E1094" s="231"/>
      <c r="F1094" s="231"/>
      <c r="G1094" s="230"/>
      <c r="H1094" s="229">
        <v>7.4999999999999997E-2</v>
      </c>
      <c r="I1094" s="229"/>
    </row>
    <row r="1095" spans="1:15" ht="13.15" hidden="1" customHeight="1" outlineLevel="2">
      <c r="A1095" s="232"/>
      <c r="B1095" s="234"/>
      <c r="C1095" s="233"/>
      <c r="D1095" s="232"/>
      <c r="E1095" s="231"/>
      <c r="F1095" s="231" t="s">
        <v>645</v>
      </c>
      <c r="G1095" s="230"/>
      <c r="H1095" s="229">
        <v>2.6244999999999998</v>
      </c>
      <c r="I1095" s="229"/>
    </row>
    <row r="1096" spans="1:15" ht="25.5" outlineLevel="1" collapsed="1">
      <c r="A1096" s="277">
        <f>MAX(A1085:A1095)+1</f>
        <v>208</v>
      </c>
      <c r="B1096" s="278" t="str">
        <f>CONCATENATE(MID(C1096,1,5),MID(C1096,7,4),MID(D1096,1,1),MID(A1096,1,3))</f>
        <v>767531121C208</v>
      </c>
      <c r="C1096" s="278" t="s">
        <v>644</v>
      </c>
      <c r="D1096" s="277" t="s">
        <v>301</v>
      </c>
      <c r="E1096" s="279"/>
      <c r="F1096" s="280" t="s">
        <v>643</v>
      </c>
      <c r="G1096" s="281"/>
      <c r="H1096" s="282">
        <v>6.6</v>
      </c>
      <c r="I1096" s="282" t="s">
        <v>235</v>
      </c>
      <c r="J1096" s="66">
        <v>0</v>
      </c>
      <c r="K1096" s="66">
        <f>ROUND(H1096*J1096,1)</f>
        <v>0</v>
      </c>
      <c r="L1096" s="283">
        <v>0</v>
      </c>
      <c r="M1096" s="284">
        <f>ROUND(H1096*L1096,5)</f>
        <v>0</v>
      </c>
      <c r="N1096" s="283">
        <v>0</v>
      </c>
      <c r="O1096" s="284">
        <f>ROUND(H1096*N1096,5)</f>
        <v>0</v>
      </c>
    </row>
    <row r="1097" spans="1:15" ht="13.15" hidden="1" customHeight="1" outlineLevel="2">
      <c r="A1097" s="232"/>
      <c r="B1097" s="234"/>
      <c r="C1097" s="233"/>
      <c r="D1097" s="232"/>
      <c r="E1097" s="231"/>
      <c r="F1097" s="231"/>
      <c r="G1097" s="230"/>
      <c r="H1097" s="229">
        <v>0.08</v>
      </c>
      <c r="I1097" s="229"/>
    </row>
    <row r="1098" spans="1:15" ht="13.15" hidden="1" customHeight="1" outlineLevel="2">
      <c r="A1098" s="232"/>
      <c r="B1098" s="234"/>
      <c r="C1098" s="233"/>
      <c r="D1098" s="232"/>
      <c r="E1098" s="231"/>
      <c r="F1098" s="231" t="s">
        <v>642</v>
      </c>
      <c r="G1098" s="230"/>
      <c r="H1098" s="229">
        <v>6.52</v>
      </c>
      <c r="I1098" s="229"/>
    </row>
    <row r="1099" spans="1:15" s="294" customFormat="1" ht="63.75" outlineLevel="1" collapsed="1">
      <c r="A1099" s="285">
        <f>MAX(A1086:A1098)+1</f>
        <v>209</v>
      </c>
      <c r="B1099" s="286" t="str">
        <f>CONCATENATE(MID(C1099,1,3),MID(C1099,5,6),MID(D1099,1,1),MID(A1099,1,3))</f>
        <v>697520030M209</v>
      </c>
      <c r="C1099" s="286" t="s">
        <v>641</v>
      </c>
      <c r="D1099" s="285" t="s">
        <v>487</v>
      </c>
      <c r="E1099" s="287"/>
      <c r="F1099" s="288" t="s">
        <v>640</v>
      </c>
      <c r="G1099" s="289"/>
      <c r="H1099" s="290">
        <v>1</v>
      </c>
      <c r="I1099" s="290" t="s">
        <v>171</v>
      </c>
      <c r="J1099" s="291">
        <v>0</v>
      </c>
      <c r="K1099" s="291">
        <f>ROUND(H1099*J1099,1)</f>
        <v>0</v>
      </c>
      <c r="L1099" s="292">
        <v>4.9919999999999999E-2</v>
      </c>
      <c r="M1099" s="293">
        <f>ROUND(H1099*L1099,5)</f>
        <v>4.9919999999999999E-2</v>
      </c>
      <c r="N1099" s="292">
        <v>0</v>
      </c>
      <c r="O1099" s="293">
        <f>ROUND(H1099*N1099,5)</f>
        <v>0</v>
      </c>
    </row>
    <row r="1100" spans="1:15" ht="13.15" hidden="1" customHeight="1" outlineLevel="2">
      <c r="A1100" s="232"/>
      <c r="B1100" s="234"/>
      <c r="C1100" s="233"/>
      <c r="D1100" s="232"/>
      <c r="E1100" s="231"/>
      <c r="F1100" s="231"/>
      <c r="G1100" s="230"/>
      <c r="H1100" s="229">
        <v>1</v>
      </c>
      <c r="I1100" s="229"/>
    </row>
    <row r="1101" spans="1:15" ht="38.25" outlineLevel="1" collapsed="1">
      <c r="A1101" s="277">
        <f>MAX(A1090:A1100)+1</f>
        <v>210</v>
      </c>
      <c r="B1101" s="278" t="str">
        <f>CONCATENATE(MID(C1101,1,5),MID(C1101,7,4),MID(D1101,1,1),MID(A1101,1,3))</f>
        <v>767531121C210</v>
      </c>
      <c r="C1101" s="278" t="s">
        <v>644</v>
      </c>
      <c r="D1101" s="277" t="s">
        <v>301</v>
      </c>
      <c r="E1101" s="279"/>
      <c r="F1101" s="280" t="s">
        <v>1428</v>
      </c>
      <c r="G1101" s="281"/>
      <c r="H1101" s="282">
        <v>1</v>
      </c>
      <c r="I1101" s="282" t="s">
        <v>171</v>
      </c>
      <c r="J1101" s="66">
        <v>0</v>
      </c>
      <c r="K1101" s="66">
        <f>ROUND(H1101*J1101,1)</f>
        <v>0</v>
      </c>
      <c r="L1101" s="283">
        <v>0.15401999999999999</v>
      </c>
      <c r="M1101" s="284">
        <f>ROUND(H1101*L1101,5)</f>
        <v>0.15401999999999999</v>
      </c>
      <c r="N1101" s="283">
        <v>0</v>
      </c>
      <c r="O1101" s="284">
        <f>ROUND(H1101*N1101,5)</f>
        <v>0</v>
      </c>
    </row>
    <row r="1102" spans="1:15" ht="13.15" hidden="1" customHeight="1" outlineLevel="2">
      <c r="A1102" s="232"/>
      <c r="B1102" s="234"/>
      <c r="C1102" s="233"/>
      <c r="D1102" s="232"/>
      <c r="E1102" s="231"/>
      <c r="F1102" s="231"/>
      <c r="G1102" s="230"/>
      <c r="H1102" s="229"/>
      <c r="I1102" s="229"/>
    </row>
    <row r="1103" spans="1:15" ht="13.15" hidden="1" customHeight="1" outlineLevel="2">
      <c r="A1103" s="232"/>
      <c r="B1103" s="234"/>
      <c r="C1103" s="233"/>
      <c r="D1103" s="232"/>
      <c r="E1103" s="231"/>
      <c r="F1103" s="231"/>
      <c r="G1103" s="230"/>
      <c r="H1103" s="229"/>
      <c r="I1103" s="229"/>
    </row>
    <row r="1104" spans="1:15" ht="38.25" outlineLevel="1" collapsed="1">
      <c r="A1104" s="277">
        <f>MAX(A1093:A1103)+1</f>
        <v>211</v>
      </c>
      <c r="B1104" s="278" t="str">
        <f>CONCATENATE(MID(C1104,1,5),MID(C1104,7,4),MID(D1104,1,1),MID(A1104,1,3))</f>
        <v>767531121C211</v>
      </c>
      <c r="C1104" s="278" t="s">
        <v>644</v>
      </c>
      <c r="D1104" s="277" t="s">
        <v>301</v>
      </c>
      <c r="E1104" s="279"/>
      <c r="F1104" s="280" t="s">
        <v>1429</v>
      </c>
      <c r="G1104" s="281"/>
      <c r="H1104" s="282">
        <v>1</v>
      </c>
      <c r="I1104" s="282" t="s">
        <v>171</v>
      </c>
      <c r="J1104" s="66">
        <v>0</v>
      </c>
      <c r="K1104" s="66">
        <f>ROUND(H1104*J1104,1)</f>
        <v>0</v>
      </c>
      <c r="L1104" s="283">
        <v>0.30911</v>
      </c>
      <c r="M1104" s="284">
        <f>ROUND(H1104*L1104,5)</f>
        <v>0.30911</v>
      </c>
      <c r="N1104" s="283">
        <v>0</v>
      </c>
      <c r="O1104" s="284">
        <f>ROUND(H1104*N1104,5)</f>
        <v>0</v>
      </c>
    </row>
    <row r="1105" spans="1:15" ht="13.15" hidden="1" customHeight="1" outlineLevel="2">
      <c r="A1105" s="232"/>
      <c r="B1105" s="234"/>
      <c r="C1105" s="233"/>
      <c r="D1105" s="232"/>
      <c r="E1105" s="231"/>
      <c r="F1105" s="231"/>
      <c r="G1105" s="230"/>
      <c r="H1105" s="229"/>
      <c r="I1105" s="229"/>
    </row>
    <row r="1106" spans="1:15" ht="13.15" hidden="1" customHeight="1" outlineLevel="2">
      <c r="A1106" s="232"/>
      <c r="B1106" s="234"/>
      <c r="C1106" s="233"/>
      <c r="D1106" s="232"/>
      <c r="E1106" s="231"/>
      <c r="F1106" s="231"/>
      <c r="G1106" s="230"/>
      <c r="H1106" s="229"/>
      <c r="I1106" s="229"/>
    </row>
    <row r="1107" spans="1:15" ht="25.5" outlineLevel="1" collapsed="1">
      <c r="A1107" s="277">
        <f>MAX(A1096:A1106)+1</f>
        <v>212</v>
      </c>
      <c r="B1107" s="278" t="str">
        <f>CONCATENATE(MID(C1107,1,5),MID(C1107,7,4),MID(D1107,1,1),MID(A1107,1,3))</f>
        <v>767531121C212</v>
      </c>
      <c r="C1107" s="278" t="s">
        <v>644</v>
      </c>
      <c r="D1107" s="277" t="s">
        <v>301</v>
      </c>
      <c r="E1107" s="279"/>
      <c r="F1107" s="280" t="s">
        <v>1430</v>
      </c>
      <c r="G1107" s="281"/>
      <c r="H1107" s="282">
        <v>1</v>
      </c>
      <c r="I1107" s="282" t="s">
        <v>1432</v>
      </c>
      <c r="J1107" s="66">
        <v>0</v>
      </c>
      <c r="K1107" s="66">
        <f>ROUND(H1107*J1107,1)</f>
        <v>0</v>
      </c>
      <c r="L1107" s="283">
        <v>2.4E-2</v>
      </c>
      <c r="M1107" s="284">
        <f>ROUND(H1107*L1107,5)</f>
        <v>2.4E-2</v>
      </c>
      <c r="N1107" s="283">
        <v>0</v>
      </c>
      <c r="O1107" s="284">
        <f>ROUND(H1107*N1107,5)</f>
        <v>0</v>
      </c>
    </row>
    <row r="1108" spans="1:15" ht="13.15" hidden="1" customHeight="1" outlineLevel="2">
      <c r="A1108" s="232"/>
      <c r="B1108" s="234"/>
      <c r="C1108" s="233"/>
      <c r="D1108" s="232"/>
      <c r="E1108" s="231"/>
      <c r="F1108" s="231"/>
      <c r="G1108" s="230"/>
      <c r="H1108" s="229"/>
      <c r="I1108" s="229"/>
    </row>
    <row r="1109" spans="1:15" ht="13.15" hidden="1" customHeight="1" outlineLevel="2">
      <c r="A1109" s="232"/>
      <c r="B1109" s="234"/>
      <c r="C1109" s="233"/>
      <c r="D1109" s="232"/>
      <c r="E1109" s="231"/>
      <c r="F1109" s="231"/>
      <c r="G1109" s="230"/>
      <c r="H1109" s="229"/>
      <c r="I1109" s="229"/>
    </row>
    <row r="1110" spans="1:15" outlineLevel="1" collapsed="1">
      <c r="A1110" s="277">
        <f>MAX(A1096:A1109)+1</f>
        <v>213</v>
      </c>
      <c r="B1110" s="278" t="str">
        <f>CONCATENATE(MID(C1110,1,5),MID(C1110,7,4),MID(D1110,1,1),MID(A1110,1,3))</f>
        <v>998767101C213</v>
      </c>
      <c r="C1110" s="278" t="s">
        <v>639</v>
      </c>
      <c r="D1110" s="277" t="s">
        <v>301</v>
      </c>
      <c r="E1110" s="279"/>
      <c r="F1110" s="280" t="s">
        <v>477</v>
      </c>
      <c r="G1110" s="281"/>
      <c r="H1110" s="282">
        <v>1.3029999999999999</v>
      </c>
      <c r="I1110" s="297" t="s">
        <v>306</v>
      </c>
      <c r="J1110" s="66">
        <v>0</v>
      </c>
      <c r="K1110" s="66">
        <f>ROUND(H1110*J1110,1)</f>
        <v>0</v>
      </c>
      <c r="L1110" s="283">
        <v>0</v>
      </c>
      <c r="M1110" s="284">
        <f>ROUND(H1110*L1110,5)</f>
        <v>0</v>
      </c>
      <c r="N1110" s="283">
        <v>0</v>
      </c>
      <c r="O1110" s="284">
        <f>ROUND(H1110*N1110,5)</f>
        <v>0</v>
      </c>
    </row>
    <row r="1111" spans="1:15" ht="13.15" hidden="1" customHeight="1" outlineLevel="2">
      <c r="A1111" s="232"/>
      <c r="B1111" s="234"/>
      <c r="C1111" s="233"/>
      <c r="D1111" s="232"/>
      <c r="E1111" s="231"/>
      <c r="F1111" s="231" t="s">
        <v>638</v>
      </c>
      <c r="G1111" s="230"/>
      <c r="H1111" s="229">
        <v>1.3029999999999999</v>
      </c>
      <c r="I1111" s="229" t="s">
        <v>306</v>
      </c>
    </row>
    <row r="1112" spans="1:15" ht="13.15" customHeight="1" outlineLevel="1">
      <c r="A1112" s="205"/>
      <c r="B1112" s="205"/>
      <c r="C1112" s="205"/>
      <c r="D1112" s="205"/>
      <c r="E1112" s="207"/>
      <c r="F1112" s="207"/>
      <c r="G1112" s="206"/>
      <c r="H1112" s="204"/>
      <c r="I1112" s="205"/>
    </row>
    <row r="1113" spans="1:15" ht="13.15" customHeight="1" outlineLevel="1">
      <c r="A1113" s="226"/>
      <c r="B1113" s="226"/>
      <c r="C1113" s="226"/>
      <c r="D1113" s="226"/>
      <c r="E1113" s="228"/>
      <c r="F1113" s="228"/>
      <c r="G1113" s="227"/>
      <c r="H1113" s="225"/>
      <c r="I1113" s="226"/>
      <c r="J1113" s="225"/>
      <c r="K1113" s="225"/>
      <c r="L1113" s="225"/>
      <c r="M1113" s="225"/>
      <c r="N1113" s="225"/>
      <c r="O1113" s="225"/>
    </row>
    <row r="1114" spans="1:15" s="208" customFormat="1" ht="24" customHeight="1">
      <c r="A1114" s="216"/>
      <c r="B1114" s="216" t="s">
        <v>405</v>
      </c>
      <c r="C1114" s="217"/>
      <c r="D1114" s="216"/>
      <c r="E1114" s="215"/>
      <c r="F1114" s="214" t="s">
        <v>637</v>
      </c>
      <c r="G1114" s="213"/>
      <c r="H1114" s="212"/>
      <c r="I1114" s="210"/>
      <c r="J1114" s="211"/>
      <c r="K1114" s="210">
        <f>SUBTOTAL(9,K1115:K1221)</f>
        <v>0</v>
      </c>
      <c r="L1114" s="211"/>
      <c r="M1114" s="209">
        <f>SUBTOTAL(9,M1115:M1221)</f>
        <v>2.4489200000000002</v>
      </c>
      <c r="N1114" s="210"/>
      <c r="O1114" s="209">
        <f>SUBTOTAL(9,O1115:O1221)</f>
        <v>6.7499999999999999E-3</v>
      </c>
    </row>
    <row r="1115" spans="1:15" ht="13.15" customHeight="1" outlineLevel="1">
      <c r="A1115" s="223"/>
      <c r="B1115" s="224"/>
      <c r="C1115" s="222"/>
      <c r="D1115" s="223"/>
      <c r="E1115" s="222"/>
      <c r="F1115" s="222"/>
      <c r="G1115" s="221"/>
      <c r="H1115" s="220"/>
      <c r="I1115" s="220"/>
    </row>
    <row r="1116" spans="1:15" ht="25.5" outlineLevel="1" collapsed="1">
      <c r="A1116" s="277">
        <f>MAX(A1110:A1115)+1</f>
        <v>214</v>
      </c>
      <c r="B1116" s="278" t="str">
        <f>CONCATENATE(MID(C1116,1,5),MID(C1116,7,4),MID(D1116,1,1),MID(A1116,1,3))</f>
        <v>771990112C214</v>
      </c>
      <c r="C1116" s="278" t="s">
        <v>636</v>
      </c>
      <c r="D1116" s="277" t="s">
        <v>301</v>
      </c>
      <c r="E1116" s="279"/>
      <c r="F1116" s="280" t="s">
        <v>635</v>
      </c>
      <c r="G1116" s="281"/>
      <c r="H1116" s="282">
        <v>67</v>
      </c>
      <c r="I1116" s="282" t="s">
        <v>153</v>
      </c>
      <c r="J1116" s="66">
        <v>0</v>
      </c>
      <c r="K1116" s="66">
        <f>ROUND(H1116*J1116,1)</f>
        <v>0</v>
      </c>
      <c r="L1116" s="283">
        <v>7.7000000000000002E-3</v>
      </c>
      <c r="M1116" s="284">
        <f>ROUND(H1116*L1116,5)</f>
        <v>0.51590000000000003</v>
      </c>
      <c r="N1116" s="283">
        <v>0</v>
      </c>
      <c r="O1116" s="284">
        <f>ROUND(H1116*N1116,5)</f>
        <v>0</v>
      </c>
    </row>
    <row r="1117" spans="1:15" ht="13.15" hidden="1" customHeight="1" outlineLevel="2">
      <c r="A1117" s="232"/>
      <c r="B1117" s="234"/>
      <c r="C1117" s="233"/>
      <c r="D1117" s="232"/>
      <c r="E1117" s="231"/>
      <c r="F1117" s="229"/>
      <c r="G1117" s="230"/>
      <c r="H1117" s="229">
        <v>67</v>
      </c>
      <c r="I1117" s="229"/>
    </row>
    <row r="1118" spans="1:15" ht="25.5" outlineLevel="1" collapsed="1">
      <c r="A1118" s="277">
        <f>MAX(A1112:A1117)+1</f>
        <v>215</v>
      </c>
      <c r="B1118" s="278" t="str">
        <f>CONCATENATE(MID(C1118,1,5),MID(C1118,7,4),MID(D1118,1,1),MID(A1118,1,3))</f>
        <v>771990192C215</v>
      </c>
      <c r="C1118" s="278" t="s">
        <v>634</v>
      </c>
      <c r="D1118" s="277" t="s">
        <v>301</v>
      </c>
      <c r="E1118" s="279"/>
      <c r="F1118" s="280" t="s">
        <v>633</v>
      </c>
      <c r="G1118" s="281"/>
      <c r="H1118" s="282">
        <v>67</v>
      </c>
      <c r="I1118" s="282" t="s">
        <v>153</v>
      </c>
      <c r="J1118" s="66">
        <v>0</v>
      </c>
      <c r="K1118" s="66">
        <f>ROUND(H1118*J1118,1)</f>
        <v>0</v>
      </c>
      <c r="L1118" s="283">
        <v>1.9300000000000001E-3</v>
      </c>
      <c r="M1118" s="284">
        <f>ROUND(H1118*L1118,5)</f>
        <v>0.12931000000000001</v>
      </c>
      <c r="N1118" s="283">
        <v>0</v>
      </c>
      <c r="O1118" s="284">
        <f>ROUND(H1118*N1118,5)</f>
        <v>0</v>
      </c>
    </row>
    <row r="1119" spans="1:15" ht="13.15" hidden="1" customHeight="1" outlineLevel="2">
      <c r="A1119" s="232"/>
      <c r="B1119" s="234"/>
      <c r="C1119" s="233"/>
      <c r="D1119" s="232"/>
      <c r="E1119" s="231"/>
      <c r="F1119" s="231"/>
      <c r="G1119" s="230"/>
      <c r="H1119" s="229">
        <v>67</v>
      </c>
      <c r="I1119" s="229"/>
    </row>
    <row r="1120" spans="1:15" outlineLevel="1" collapsed="1">
      <c r="A1120" s="277">
        <f>MAX(A1114:A1119)+1</f>
        <v>216</v>
      </c>
      <c r="B1120" s="278" t="str">
        <f>CONCATENATE(MID(C1120,1,5),MID(C1120,7,4),MID(D1120,1,1),MID(A1120,1,3))</f>
        <v>771591111C216</v>
      </c>
      <c r="C1120" s="278" t="s">
        <v>632</v>
      </c>
      <c r="D1120" s="277" t="s">
        <v>301</v>
      </c>
      <c r="E1120" s="279"/>
      <c r="F1120" s="280" t="s">
        <v>631</v>
      </c>
      <c r="G1120" s="281"/>
      <c r="H1120" s="282">
        <v>67</v>
      </c>
      <c r="I1120" s="282" t="s">
        <v>153</v>
      </c>
      <c r="J1120" s="66">
        <v>0</v>
      </c>
      <c r="K1120" s="66">
        <f>ROUND(H1120*J1120,1)</f>
        <v>0</v>
      </c>
      <c r="L1120" s="283">
        <v>2.9999999999999997E-4</v>
      </c>
      <c r="M1120" s="284">
        <f>ROUND(H1120*L1120,5)</f>
        <v>2.01E-2</v>
      </c>
      <c r="N1120" s="283">
        <v>0</v>
      </c>
      <c r="O1120" s="284">
        <f>ROUND(H1120*N1120,5)</f>
        <v>0</v>
      </c>
    </row>
    <row r="1121" spans="1:15" ht="13.15" hidden="1" customHeight="1" outlineLevel="2">
      <c r="A1121" s="232"/>
      <c r="B1121" s="234"/>
      <c r="C1121" s="233"/>
      <c r="D1121" s="232"/>
      <c r="E1121" s="231"/>
      <c r="F1121" s="231"/>
      <c r="G1121" s="230"/>
      <c r="H1121" s="229">
        <v>67</v>
      </c>
      <c r="I1121" s="229"/>
    </row>
    <row r="1122" spans="1:15" ht="38.25" outlineLevel="1" collapsed="1">
      <c r="A1122" s="277">
        <f>MAX(A1114:A1121)+1</f>
        <v>217</v>
      </c>
      <c r="B1122" s="278" t="str">
        <f>CONCATENATE(MID(C1122,1,5),MID(C1122,7,4),MID(D1122,1,1),MID(A1122,1,3))</f>
        <v>771574131C217</v>
      </c>
      <c r="C1122" s="278" t="s">
        <v>630</v>
      </c>
      <c r="D1122" s="277" t="s">
        <v>301</v>
      </c>
      <c r="E1122" s="279"/>
      <c r="F1122" s="280" t="s">
        <v>629</v>
      </c>
      <c r="G1122" s="281"/>
      <c r="H1122" s="282">
        <v>67</v>
      </c>
      <c r="I1122" s="282" t="s">
        <v>153</v>
      </c>
      <c r="J1122" s="66">
        <v>0</v>
      </c>
      <c r="K1122" s="66">
        <f>ROUND(H1122*J1122,1)</f>
        <v>0</v>
      </c>
      <c r="L1122" s="283">
        <v>3.9500000000000004E-3</v>
      </c>
      <c r="M1122" s="284">
        <f>ROUND(H1122*L1122,5)</f>
        <v>0.26465</v>
      </c>
      <c r="N1122" s="283">
        <v>0</v>
      </c>
      <c r="O1122" s="284">
        <f>ROUND(H1122*N1122,5)</f>
        <v>0</v>
      </c>
    </row>
    <row r="1123" spans="1:15" ht="13.15" hidden="1" customHeight="1" outlineLevel="2">
      <c r="A1123" s="232"/>
      <c r="B1123" s="234"/>
      <c r="C1123" s="233"/>
      <c r="D1123" s="232"/>
      <c r="E1123" s="231"/>
      <c r="F1123" s="231"/>
      <c r="G1123" s="230"/>
      <c r="H1123" s="229">
        <v>0.28899999999999998</v>
      </c>
      <c r="I1123" s="229"/>
    </row>
    <row r="1124" spans="1:15" ht="13.15" hidden="1" customHeight="1" outlineLevel="2">
      <c r="A1124" s="232"/>
      <c r="B1124" s="234"/>
      <c r="C1124" s="233"/>
      <c r="D1124" s="232"/>
      <c r="E1124" s="231" t="s">
        <v>337</v>
      </c>
      <c r="F1124" s="231"/>
      <c r="G1124" s="230"/>
      <c r="H1124" s="229" t="s">
        <v>324</v>
      </c>
      <c r="I1124" s="229"/>
    </row>
    <row r="1125" spans="1:15" ht="13.15" hidden="1" customHeight="1" outlineLevel="2">
      <c r="A1125" s="232"/>
      <c r="B1125" s="234"/>
      <c r="C1125" s="233"/>
      <c r="D1125" s="232"/>
      <c r="E1125" s="231"/>
      <c r="F1125" s="231" t="s">
        <v>336</v>
      </c>
      <c r="G1125" s="230"/>
      <c r="H1125" s="229">
        <v>3</v>
      </c>
      <c r="I1125" s="229"/>
    </row>
    <row r="1126" spans="1:15" ht="13.15" hidden="1" customHeight="1" outlineLevel="2">
      <c r="A1126" s="232"/>
      <c r="B1126" s="234"/>
      <c r="C1126" s="233"/>
      <c r="D1126" s="232"/>
      <c r="E1126" s="231"/>
      <c r="F1126" s="231" t="s">
        <v>628</v>
      </c>
      <c r="G1126" s="230"/>
      <c r="H1126" s="229">
        <v>0.16000000000000003</v>
      </c>
      <c r="I1126" s="229"/>
    </row>
    <row r="1127" spans="1:15" ht="13.15" hidden="1" customHeight="1" outlineLevel="2">
      <c r="A1127" s="232"/>
      <c r="B1127" s="234"/>
      <c r="C1127" s="233"/>
      <c r="D1127" s="232"/>
      <c r="E1127" s="231"/>
      <c r="F1127" s="231" t="s">
        <v>612</v>
      </c>
      <c r="G1127" s="230"/>
      <c r="H1127" s="229">
        <v>6.9999999999999993E-2</v>
      </c>
      <c r="I1127" s="229"/>
    </row>
    <row r="1128" spans="1:15" ht="13.15" hidden="1" customHeight="1" outlineLevel="2">
      <c r="A1128" s="232"/>
      <c r="B1128" s="234"/>
      <c r="C1128" s="233"/>
      <c r="D1128" s="232"/>
      <c r="E1128" s="231"/>
      <c r="F1128" s="231" t="s">
        <v>627</v>
      </c>
      <c r="G1128" s="230"/>
      <c r="H1128" s="229">
        <v>0.18</v>
      </c>
      <c r="I1128" s="229"/>
    </row>
    <row r="1129" spans="1:15" ht="13.15" hidden="1" customHeight="1" outlineLevel="2">
      <c r="A1129" s="232"/>
      <c r="B1129" s="234"/>
      <c r="C1129" s="233"/>
      <c r="D1129" s="232"/>
      <c r="E1129" s="231"/>
      <c r="F1129" s="231" t="s">
        <v>335</v>
      </c>
      <c r="G1129" s="230"/>
      <c r="H1129" s="229">
        <v>5.61</v>
      </c>
      <c r="I1129" s="229"/>
    </row>
    <row r="1130" spans="1:15" ht="13.15" hidden="1" customHeight="1" outlineLevel="2">
      <c r="A1130" s="232"/>
      <c r="B1130" s="234"/>
      <c r="C1130" s="233"/>
      <c r="D1130" s="232"/>
      <c r="E1130" s="231"/>
      <c r="F1130" s="231" t="s">
        <v>624</v>
      </c>
      <c r="G1130" s="230"/>
      <c r="H1130" s="229">
        <v>0.48</v>
      </c>
      <c r="I1130" s="229"/>
    </row>
    <row r="1131" spans="1:15" ht="13.15" hidden="1" customHeight="1" outlineLevel="2">
      <c r="A1131" s="232"/>
      <c r="B1131" s="234"/>
      <c r="C1131" s="233"/>
      <c r="D1131" s="232"/>
      <c r="E1131" s="231"/>
      <c r="F1131" s="231" t="s">
        <v>626</v>
      </c>
      <c r="G1131" s="230"/>
      <c r="H1131" s="229">
        <v>0.16000000000000003</v>
      </c>
      <c r="I1131" s="229"/>
    </row>
    <row r="1132" spans="1:15" ht="13.15" hidden="1" customHeight="1" outlineLevel="2">
      <c r="A1132" s="232"/>
      <c r="B1132" s="234"/>
      <c r="C1132" s="233"/>
      <c r="D1132" s="232"/>
      <c r="E1132" s="231" t="s">
        <v>331</v>
      </c>
      <c r="F1132" s="231"/>
      <c r="G1132" s="230"/>
      <c r="H1132" s="229" t="s">
        <v>324</v>
      </c>
      <c r="I1132" s="229"/>
    </row>
    <row r="1133" spans="1:15" ht="13.15" hidden="1" customHeight="1" outlineLevel="2">
      <c r="A1133" s="232"/>
      <c r="B1133" s="234"/>
      <c r="C1133" s="233"/>
      <c r="D1133" s="232"/>
      <c r="E1133" s="231"/>
      <c r="F1133" s="231" t="s">
        <v>330</v>
      </c>
      <c r="G1133" s="230"/>
      <c r="H1133" s="229">
        <v>4.9692000000000007</v>
      </c>
      <c r="I1133" s="229"/>
    </row>
    <row r="1134" spans="1:15" ht="13.15" hidden="1" customHeight="1" outlineLevel="2">
      <c r="A1134" s="232"/>
      <c r="B1134" s="234"/>
      <c r="C1134" s="233"/>
      <c r="D1134" s="232"/>
      <c r="E1134" s="231" t="s">
        <v>378</v>
      </c>
      <c r="F1134" s="231"/>
      <c r="G1134" s="230"/>
      <c r="H1134" s="229" t="s">
        <v>324</v>
      </c>
      <c r="I1134" s="229"/>
    </row>
    <row r="1135" spans="1:15" ht="13.15" hidden="1" customHeight="1" outlineLevel="2">
      <c r="A1135" s="232"/>
      <c r="B1135" s="234"/>
      <c r="C1135" s="233"/>
      <c r="D1135" s="232"/>
      <c r="E1135" s="231"/>
      <c r="F1135" s="231" t="s">
        <v>616</v>
      </c>
      <c r="G1135" s="230"/>
      <c r="H1135" s="229">
        <v>2.5499999999999998</v>
      </c>
      <c r="I1135" s="229"/>
    </row>
    <row r="1136" spans="1:15" ht="13.15" hidden="1" customHeight="1" outlineLevel="2">
      <c r="A1136" s="232"/>
      <c r="B1136" s="234"/>
      <c r="C1136" s="233"/>
      <c r="D1136" s="232"/>
      <c r="E1136" s="231" t="s">
        <v>376</v>
      </c>
      <c r="G1136" s="230"/>
      <c r="H1136" s="229" t="s">
        <v>324</v>
      </c>
      <c r="I1136" s="229"/>
    </row>
    <row r="1137" spans="1:9" ht="13.15" hidden="1" customHeight="1" outlineLevel="2">
      <c r="A1137" s="232"/>
      <c r="B1137" s="234"/>
      <c r="C1137" s="233"/>
      <c r="D1137" s="232"/>
      <c r="E1137" s="231"/>
      <c r="F1137" s="231" t="s">
        <v>625</v>
      </c>
      <c r="G1137" s="230"/>
      <c r="H1137" s="229">
        <v>6.1489999999999991</v>
      </c>
      <c r="I1137" s="229"/>
    </row>
    <row r="1138" spans="1:9" ht="13.15" hidden="1" customHeight="1" outlineLevel="2">
      <c r="A1138" s="232"/>
      <c r="B1138" s="234"/>
      <c r="C1138" s="233"/>
      <c r="D1138" s="232"/>
      <c r="E1138" s="231"/>
      <c r="F1138" s="231" t="s">
        <v>624</v>
      </c>
      <c r="G1138" s="230"/>
      <c r="H1138" s="229">
        <v>0.48</v>
      </c>
      <c r="I1138" s="229"/>
    </row>
    <row r="1139" spans="1:9" ht="13.15" hidden="1" customHeight="1" outlineLevel="2">
      <c r="A1139" s="232"/>
      <c r="B1139" s="234"/>
      <c r="C1139" s="233"/>
      <c r="D1139" s="232"/>
      <c r="E1139" s="231"/>
      <c r="F1139" s="231" t="s">
        <v>623</v>
      </c>
      <c r="G1139" s="230"/>
      <c r="H1139" s="229">
        <v>17.506999999999998</v>
      </c>
      <c r="I1139" s="229"/>
    </row>
    <row r="1140" spans="1:9" ht="13.15" hidden="1" customHeight="1" outlineLevel="2">
      <c r="A1140" s="232"/>
      <c r="B1140" s="234"/>
      <c r="C1140" s="233"/>
      <c r="D1140" s="232"/>
      <c r="E1140" s="231"/>
      <c r="F1140" s="231" t="s">
        <v>622</v>
      </c>
      <c r="G1140" s="230"/>
      <c r="H1140" s="229">
        <v>0.29099999999999998</v>
      </c>
      <c r="I1140" s="229"/>
    </row>
    <row r="1141" spans="1:9" ht="13.15" hidden="1" customHeight="1" outlineLevel="2">
      <c r="A1141" s="232"/>
      <c r="B1141" s="234"/>
      <c r="C1141" s="233"/>
      <c r="D1141" s="232"/>
      <c r="E1141" s="231"/>
      <c r="F1141" s="231" t="s">
        <v>621</v>
      </c>
      <c r="G1141" s="230"/>
      <c r="H1141" s="229">
        <v>8.7719999999999985</v>
      </c>
      <c r="I1141" s="229"/>
    </row>
    <row r="1142" spans="1:9" ht="13.15" hidden="1" customHeight="1" outlineLevel="2">
      <c r="A1142" s="232"/>
      <c r="B1142" s="234"/>
      <c r="C1142" s="233"/>
      <c r="D1142" s="232"/>
      <c r="E1142" s="231" t="s">
        <v>355</v>
      </c>
      <c r="G1142" s="230"/>
      <c r="H1142" s="229" t="s">
        <v>324</v>
      </c>
      <c r="I1142" s="229"/>
    </row>
    <row r="1143" spans="1:9" ht="13.15" hidden="1" customHeight="1" outlineLevel="2">
      <c r="A1143" s="232"/>
      <c r="B1143" s="234"/>
      <c r="C1143" s="233"/>
      <c r="D1143" s="232"/>
      <c r="E1143" s="231"/>
      <c r="F1143" s="231" t="s">
        <v>615</v>
      </c>
      <c r="G1143" s="230"/>
      <c r="H1143" s="229">
        <v>1.53</v>
      </c>
      <c r="I1143" s="229"/>
    </row>
    <row r="1144" spans="1:9" ht="13.15" hidden="1" customHeight="1" outlineLevel="2">
      <c r="A1144" s="232"/>
      <c r="B1144" s="234"/>
      <c r="C1144" s="233"/>
      <c r="D1144" s="232"/>
      <c r="E1144" s="231" t="s">
        <v>329</v>
      </c>
      <c r="G1144" s="230"/>
      <c r="H1144" s="229" t="s">
        <v>324</v>
      </c>
      <c r="I1144" s="229"/>
    </row>
    <row r="1145" spans="1:9" ht="13.15" hidden="1" customHeight="1" outlineLevel="2">
      <c r="A1145" s="232"/>
      <c r="B1145" s="234"/>
      <c r="C1145" s="233"/>
      <c r="D1145" s="232"/>
      <c r="E1145" s="231"/>
      <c r="F1145" s="231" t="s">
        <v>328</v>
      </c>
      <c r="G1145" s="230"/>
      <c r="H1145" s="229">
        <v>3.12</v>
      </c>
      <c r="I1145" s="229"/>
    </row>
    <row r="1146" spans="1:9" ht="13.15" hidden="1" customHeight="1" outlineLevel="2">
      <c r="A1146" s="232"/>
      <c r="B1146" s="234"/>
      <c r="C1146" s="233"/>
      <c r="D1146" s="232"/>
      <c r="E1146" s="231"/>
      <c r="F1146" s="231" t="s">
        <v>614</v>
      </c>
      <c r="G1146" s="230"/>
      <c r="H1146" s="229">
        <v>8.0000000000000016E-2</v>
      </c>
      <c r="I1146" s="229"/>
    </row>
    <row r="1147" spans="1:9" ht="13.15" hidden="1" customHeight="1" outlineLevel="2">
      <c r="A1147" s="232"/>
      <c r="B1147" s="234"/>
      <c r="C1147" s="233"/>
      <c r="D1147" s="232"/>
      <c r="E1147" s="231" t="s">
        <v>327</v>
      </c>
      <c r="G1147" s="230"/>
      <c r="H1147" s="229" t="s">
        <v>324</v>
      </c>
      <c r="I1147" s="229"/>
    </row>
    <row r="1148" spans="1:9" ht="13.15" hidden="1" customHeight="1" outlineLevel="2">
      <c r="A1148" s="232"/>
      <c r="B1148" s="234"/>
      <c r="C1148" s="233"/>
      <c r="D1148" s="232"/>
      <c r="E1148" s="231"/>
      <c r="F1148" s="231" t="s">
        <v>613</v>
      </c>
      <c r="G1148" s="230"/>
      <c r="H1148" s="229">
        <v>1.2690000000000001</v>
      </c>
      <c r="I1148" s="229"/>
    </row>
    <row r="1149" spans="1:9" ht="13.15" hidden="1" customHeight="1" outlineLevel="2">
      <c r="A1149" s="232"/>
      <c r="B1149" s="234"/>
      <c r="C1149" s="233"/>
      <c r="D1149" s="232"/>
      <c r="E1149" s="231"/>
      <c r="F1149" s="231" t="s">
        <v>612</v>
      </c>
      <c r="G1149" s="230"/>
      <c r="H1149" s="229">
        <v>6.9999999999999993E-2</v>
      </c>
      <c r="I1149" s="229"/>
    </row>
    <row r="1150" spans="1:9" ht="13.15" hidden="1" customHeight="1" outlineLevel="2">
      <c r="A1150" s="232"/>
      <c r="B1150" s="234"/>
      <c r="C1150" s="233"/>
      <c r="D1150" s="232"/>
      <c r="E1150" s="231" t="s">
        <v>348</v>
      </c>
      <c r="G1150" s="230"/>
      <c r="H1150" s="229" t="s">
        <v>324</v>
      </c>
      <c r="I1150" s="229"/>
    </row>
    <row r="1151" spans="1:9" ht="13.15" hidden="1" customHeight="1" outlineLevel="2">
      <c r="A1151" s="232"/>
      <c r="B1151" s="234"/>
      <c r="C1151" s="233"/>
      <c r="D1151" s="232"/>
      <c r="E1151" s="231"/>
      <c r="F1151" s="231" t="s">
        <v>611</v>
      </c>
      <c r="G1151" s="230"/>
      <c r="H1151" s="229">
        <v>4.5</v>
      </c>
      <c r="I1151" s="229"/>
    </row>
    <row r="1152" spans="1:9" ht="13.15" hidden="1" customHeight="1" outlineLevel="2">
      <c r="A1152" s="232"/>
      <c r="B1152" s="234"/>
      <c r="C1152" s="233"/>
      <c r="D1152" s="232"/>
      <c r="E1152" s="231"/>
      <c r="F1152" s="231" t="s">
        <v>610</v>
      </c>
      <c r="G1152" s="230"/>
      <c r="H1152" s="229">
        <v>0.3</v>
      </c>
      <c r="I1152" s="229"/>
    </row>
    <row r="1153" spans="1:15" ht="13.15" hidden="1" customHeight="1" outlineLevel="2">
      <c r="A1153" s="232"/>
      <c r="B1153" s="234"/>
      <c r="C1153" s="233"/>
      <c r="D1153" s="232"/>
      <c r="E1153" s="231" t="s">
        <v>325</v>
      </c>
      <c r="G1153" s="230"/>
      <c r="H1153" s="229" t="s">
        <v>324</v>
      </c>
      <c r="I1153" s="229"/>
    </row>
    <row r="1154" spans="1:15" ht="13.15" hidden="1" customHeight="1" outlineLevel="2">
      <c r="A1154" s="232"/>
      <c r="B1154" s="234"/>
      <c r="C1154" s="233"/>
      <c r="D1154" s="232"/>
      <c r="E1154" s="231"/>
      <c r="F1154" s="231" t="s">
        <v>323</v>
      </c>
      <c r="G1154" s="230"/>
      <c r="H1154" s="229">
        <v>5.3835999999999995</v>
      </c>
      <c r="I1154" s="229"/>
    </row>
    <row r="1155" spans="1:15" ht="13.15" hidden="1" customHeight="1" outlineLevel="2">
      <c r="A1155" s="232"/>
      <c r="B1155" s="234"/>
      <c r="C1155" s="233"/>
      <c r="D1155" s="232"/>
      <c r="E1155" s="231"/>
      <c r="F1155" s="231" t="s">
        <v>614</v>
      </c>
      <c r="G1155" s="230"/>
      <c r="H1155" s="229">
        <v>8.0000000000000016E-2</v>
      </c>
      <c r="I1155" s="229"/>
    </row>
    <row r="1156" spans="1:15" s="294" customFormat="1" ht="25.5" outlineLevel="1" collapsed="1">
      <c r="A1156" s="285">
        <f>MAX(A1122:A1155)+1</f>
        <v>218</v>
      </c>
      <c r="B1156" s="286" t="str">
        <f>CONCATENATE(MID(C1156,1,3),MID(C1156,5,6),MID(D1156,1,1),MID(A1156,1,3))</f>
        <v>597614090M218</v>
      </c>
      <c r="C1156" s="286" t="s">
        <v>587</v>
      </c>
      <c r="D1156" s="285" t="s">
        <v>487</v>
      </c>
      <c r="E1156" s="287"/>
      <c r="F1156" s="288" t="s">
        <v>620</v>
      </c>
      <c r="G1156" s="289"/>
      <c r="H1156" s="290">
        <v>72</v>
      </c>
      <c r="I1156" s="290" t="s">
        <v>153</v>
      </c>
      <c r="J1156" s="291">
        <v>0</v>
      </c>
      <c r="K1156" s="291">
        <f>ROUND(H1156*J1156,1)</f>
        <v>0</v>
      </c>
      <c r="L1156" s="292">
        <v>1.9199999999999998E-2</v>
      </c>
      <c r="M1156" s="293">
        <f>ROUND(H1156*L1156,5)</f>
        <v>1.3824000000000001</v>
      </c>
      <c r="N1156" s="292">
        <v>0</v>
      </c>
      <c r="O1156" s="293">
        <f>ROUND(H1156*N1156,5)</f>
        <v>0</v>
      </c>
    </row>
    <row r="1157" spans="1:15" ht="13.15" hidden="1" customHeight="1" outlineLevel="2">
      <c r="A1157" s="232"/>
      <c r="B1157" s="234"/>
      <c r="C1157" s="233"/>
      <c r="D1157" s="232"/>
      <c r="E1157" s="231"/>
      <c r="F1157" s="231"/>
      <c r="G1157" s="230"/>
      <c r="H1157" s="229">
        <v>67</v>
      </c>
      <c r="I1157" s="229"/>
    </row>
    <row r="1158" spans="1:15" ht="13.15" hidden="1" customHeight="1" outlineLevel="2">
      <c r="A1158" s="232"/>
      <c r="B1158" s="234"/>
      <c r="C1158" s="233"/>
      <c r="D1158" s="232"/>
      <c r="E1158" s="231"/>
      <c r="F1158" s="231" t="s">
        <v>619</v>
      </c>
      <c r="G1158" s="235">
        <v>7.0000000000000007E-2</v>
      </c>
      <c r="H1158" s="229">
        <v>4.6900000000000004</v>
      </c>
      <c r="I1158" s="229"/>
    </row>
    <row r="1159" spans="1:15" ht="13.15" hidden="1" customHeight="1" outlineLevel="2">
      <c r="A1159" s="232"/>
      <c r="B1159" s="234"/>
      <c r="C1159" s="233"/>
      <c r="D1159" s="232"/>
      <c r="E1159" s="231"/>
      <c r="F1159" s="231" t="s">
        <v>484</v>
      </c>
      <c r="G1159" s="235"/>
      <c r="H1159" s="229">
        <v>0.31</v>
      </c>
      <c r="I1159" s="229"/>
    </row>
    <row r="1160" spans="1:15" ht="25.5" outlineLevel="1" collapsed="1">
      <c r="A1160" s="277">
        <f>MAX(A1156:A1159)+1</f>
        <v>219</v>
      </c>
      <c r="B1160" s="278" t="str">
        <f>CONCATENATE(MID(C1160,1,5),MID(C1160,7,4),MID(D1160,1,1),MID(A1160,1,3))</f>
        <v>771579191C219</v>
      </c>
      <c r="C1160" s="278" t="s">
        <v>618</v>
      </c>
      <c r="D1160" s="277" t="s">
        <v>301</v>
      </c>
      <c r="E1160" s="279"/>
      <c r="F1160" s="280" t="s">
        <v>617</v>
      </c>
      <c r="G1160" s="281"/>
      <c r="H1160" s="282">
        <v>18.399999999999999</v>
      </c>
      <c r="I1160" s="282" t="s">
        <v>153</v>
      </c>
      <c r="J1160" s="66">
        <v>0</v>
      </c>
      <c r="K1160" s="66">
        <f>ROUND(H1160*J1160,1)</f>
        <v>0</v>
      </c>
      <c r="L1160" s="283">
        <v>0</v>
      </c>
      <c r="M1160" s="284">
        <f>ROUND(H1160*L1160,5)</f>
        <v>0</v>
      </c>
      <c r="N1160" s="283">
        <v>0</v>
      </c>
      <c r="O1160" s="284">
        <f>ROUND(H1160*N1160,5)</f>
        <v>0</v>
      </c>
    </row>
    <row r="1161" spans="1:15" ht="13.15" hidden="1" customHeight="1" outlineLevel="2">
      <c r="A1161" s="232"/>
      <c r="B1161" s="234"/>
      <c r="C1161" s="233"/>
      <c r="D1161" s="232"/>
      <c r="E1161" s="231"/>
      <c r="F1161" s="231"/>
      <c r="G1161" s="230"/>
      <c r="H1161" s="229">
        <v>1.2E-2</v>
      </c>
      <c r="I1161" s="229"/>
    </row>
    <row r="1162" spans="1:15" ht="13.15" hidden="1" customHeight="1" outlineLevel="2">
      <c r="A1162" s="232"/>
      <c r="B1162" s="234"/>
      <c r="C1162" s="233"/>
      <c r="D1162" s="232"/>
      <c r="E1162" s="231" t="s">
        <v>331</v>
      </c>
      <c r="F1162" s="231"/>
      <c r="G1162" s="230"/>
      <c r="H1162" s="229" t="s">
        <v>324</v>
      </c>
      <c r="I1162" s="229"/>
    </row>
    <row r="1163" spans="1:15" ht="13.15" hidden="1" customHeight="1" outlineLevel="2">
      <c r="A1163" s="232"/>
      <c r="B1163" s="234"/>
      <c r="C1163" s="233"/>
      <c r="D1163" s="232"/>
      <c r="E1163" s="231"/>
      <c r="F1163" s="231" t="s">
        <v>330</v>
      </c>
      <c r="G1163" s="230"/>
      <c r="H1163" s="229">
        <v>4.9692000000000007</v>
      </c>
      <c r="I1163" s="229"/>
    </row>
    <row r="1164" spans="1:15" ht="13.15" hidden="1" customHeight="1" outlineLevel="2">
      <c r="A1164" s="232"/>
      <c r="B1164" s="234"/>
      <c r="C1164" s="233"/>
      <c r="D1164" s="232"/>
      <c r="E1164" s="231" t="s">
        <v>378</v>
      </c>
      <c r="F1164" s="231"/>
      <c r="G1164" s="230"/>
      <c r="H1164" s="229" t="s">
        <v>324</v>
      </c>
      <c r="I1164" s="229"/>
    </row>
    <row r="1165" spans="1:15" ht="13.15" hidden="1" customHeight="1" outlineLevel="2">
      <c r="A1165" s="232"/>
      <c r="B1165" s="234"/>
      <c r="C1165" s="233"/>
      <c r="D1165" s="232"/>
      <c r="E1165" s="231"/>
      <c r="F1165" s="231" t="s">
        <v>616</v>
      </c>
      <c r="G1165" s="230"/>
      <c r="H1165" s="229">
        <v>2.5499999999999998</v>
      </c>
      <c r="I1165" s="229"/>
    </row>
    <row r="1166" spans="1:15" ht="13.15" hidden="1" customHeight="1" outlineLevel="2">
      <c r="A1166" s="232"/>
      <c r="B1166" s="234"/>
      <c r="C1166" s="233"/>
      <c r="D1166" s="232"/>
      <c r="E1166" s="231" t="s">
        <v>355</v>
      </c>
      <c r="G1166" s="230"/>
      <c r="H1166" s="229" t="s">
        <v>324</v>
      </c>
      <c r="I1166" s="229"/>
    </row>
    <row r="1167" spans="1:15" ht="13.15" hidden="1" customHeight="1" outlineLevel="2">
      <c r="A1167" s="232"/>
      <c r="B1167" s="234"/>
      <c r="C1167" s="233"/>
      <c r="D1167" s="232"/>
      <c r="E1167" s="231"/>
      <c r="F1167" s="231" t="s">
        <v>615</v>
      </c>
      <c r="G1167" s="230"/>
      <c r="H1167" s="229">
        <v>1.53</v>
      </c>
      <c r="I1167" s="229"/>
    </row>
    <row r="1168" spans="1:15" ht="13.15" hidden="1" customHeight="1" outlineLevel="2">
      <c r="A1168" s="232"/>
      <c r="B1168" s="234"/>
      <c r="C1168" s="233"/>
      <c r="D1168" s="232"/>
      <c r="E1168" s="231" t="s">
        <v>329</v>
      </c>
      <c r="G1168" s="230"/>
      <c r="H1168" s="229" t="s">
        <v>324</v>
      </c>
      <c r="I1168" s="229"/>
    </row>
    <row r="1169" spans="1:15" ht="13.15" hidden="1" customHeight="1" outlineLevel="2">
      <c r="A1169" s="232"/>
      <c r="B1169" s="234"/>
      <c r="C1169" s="233"/>
      <c r="D1169" s="232"/>
      <c r="E1169" s="231"/>
      <c r="F1169" s="231" t="s">
        <v>328</v>
      </c>
      <c r="G1169" s="230"/>
      <c r="H1169" s="229">
        <v>3.12</v>
      </c>
      <c r="I1169" s="229"/>
    </row>
    <row r="1170" spans="1:15" ht="13.15" hidden="1" customHeight="1" outlineLevel="2">
      <c r="A1170" s="232"/>
      <c r="B1170" s="234"/>
      <c r="C1170" s="233"/>
      <c r="D1170" s="232"/>
      <c r="E1170" s="231"/>
      <c r="F1170" s="231" t="s">
        <v>614</v>
      </c>
      <c r="G1170" s="230"/>
      <c r="H1170" s="229">
        <v>8.0000000000000016E-2</v>
      </c>
      <c r="I1170" s="229"/>
    </row>
    <row r="1171" spans="1:15" ht="13.15" hidden="1" customHeight="1" outlineLevel="2">
      <c r="A1171" s="232"/>
      <c r="B1171" s="234"/>
      <c r="C1171" s="233"/>
      <c r="D1171" s="232"/>
      <c r="E1171" s="231" t="s">
        <v>327</v>
      </c>
      <c r="G1171" s="230"/>
      <c r="H1171" s="229" t="s">
        <v>324</v>
      </c>
      <c r="I1171" s="229"/>
    </row>
    <row r="1172" spans="1:15" ht="13.15" hidden="1" customHeight="1" outlineLevel="2">
      <c r="A1172" s="232"/>
      <c r="B1172" s="234"/>
      <c r="C1172" s="233"/>
      <c r="D1172" s="232"/>
      <c r="E1172" s="231"/>
      <c r="F1172" s="231" t="s">
        <v>613</v>
      </c>
      <c r="G1172" s="230"/>
      <c r="H1172" s="229">
        <v>1.2690000000000001</v>
      </c>
      <c r="I1172" s="229"/>
    </row>
    <row r="1173" spans="1:15" ht="13.15" hidden="1" customHeight="1" outlineLevel="2">
      <c r="A1173" s="232"/>
      <c r="B1173" s="234"/>
      <c r="C1173" s="233"/>
      <c r="D1173" s="232"/>
      <c r="E1173" s="231"/>
      <c r="F1173" s="231" t="s">
        <v>612</v>
      </c>
      <c r="G1173" s="230"/>
      <c r="H1173" s="229">
        <v>6.9999999999999993E-2</v>
      </c>
      <c r="I1173" s="229"/>
    </row>
    <row r="1174" spans="1:15" ht="13.15" hidden="1" customHeight="1" outlineLevel="2">
      <c r="A1174" s="232"/>
      <c r="B1174" s="234"/>
      <c r="C1174" s="233"/>
      <c r="D1174" s="232"/>
      <c r="E1174" s="231" t="s">
        <v>348</v>
      </c>
      <c r="G1174" s="230"/>
      <c r="H1174" s="229" t="s">
        <v>324</v>
      </c>
      <c r="I1174" s="229"/>
    </row>
    <row r="1175" spans="1:15" ht="13.15" hidden="1" customHeight="1" outlineLevel="2">
      <c r="A1175" s="232"/>
      <c r="B1175" s="234"/>
      <c r="C1175" s="233"/>
      <c r="D1175" s="232"/>
      <c r="E1175" s="231"/>
      <c r="F1175" s="231" t="s">
        <v>611</v>
      </c>
      <c r="G1175" s="230"/>
      <c r="H1175" s="229">
        <v>4.5</v>
      </c>
      <c r="I1175" s="229"/>
    </row>
    <row r="1176" spans="1:15" ht="13.15" hidden="1" customHeight="1" outlineLevel="2">
      <c r="A1176" s="232"/>
      <c r="B1176" s="234"/>
      <c r="C1176" s="233"/>
      <c r="D1176" s="232"/>
      <c r="E1176" s="231"/>
      <c r="F1176" s="231" t="s">
        <v>610</v>
      </c>
      <c r="G1176" s="230"/>
      <c r="H1176" s="229">
        <v>0.3</v>
      </c>
      <c r="I1176" s="229"/>
    </row>
    <row r="1177" spans="1:15" ht="25.5" outlineLevel="1" collapsed="1">
      <c r="A1177" s="277">
        <f>MAX(A1160:A1176)+1</f>
        <v>220</v>
      </c>
      <c r="B1177" s="278" t="str">
        <f>CONCATENATE(MID(C1177,1,5),MID(C1177,7,4),MID(D1177,1,1),MID(A1177,1,3))</f>
        <v>771474113C220</v>
      </c>
      <c r="C1177" s="278" t="s">
        <v>609</v>
      </c>
      <c r="D1177" s="277" t="s">
        <v>301</v>
      </c>
      <c r="E1177" s="279"/>
      <c r="F1177" s="280" t="s">
        <v>608</v>
      </c>
      <c r="G1177" s="281"/>
      <c r="H1177" s="282">
        <v>36</v>
      </c>
      <c r="I1177" s="282" t="s">
        <v>235</v>
      </c>
      <c r="J1177" s="66">
        <v>0</v>
      </c>
      <c r="K1177" s="66">
        <f>ROUND(H1177*J1177,1)</f>
        <v>0</v>
      </c>
      <c r="L1177" s="283">
        <v>6.4999999999999997E-4</v>
      </c>
      <c r="M1177" s="284">
        <f>ROUND(H1177*L1177,5)</f>
        <v>2.3400000000000001E-2</v>
      </c>
      <c r="N1177" s="283">
        <v>0</v>
      </c>
      <c r="O1177" s="284">
        <f>ROUND(H1177*N1177,5)</f>
        <v>0</v>
      </c>
    </row>
    <row r="1178" spans="1:15" ht="13.15" hidden="1" customHeight="1" outlineLevel="2">
      <c r="A1178" s="232"/>
      <c r="B1178" s="234"/>
      <c r="C1178" s="233"/>
      <c r="D1178" s="232"/>
      <c r="E1178" s="231"/>
      <c r="F1178" s="231"/>
      <c r="G1178" s="230"/>
      <c r="H1178" s="229">
        <v>0.7</v>
      </c>
      <c r="I1178" s="229"/>
    </row>
    <row r="1179" spans="1:15" ht="13.15" hidden="1" customHeight="1" outlineLevel="2">
      <c r="A1179" s="232"/>
      <c r="B1179" s="234"/>
      <c r="C1179" s="233"/>
      <c r="D1179" s="232"/>
      <c r="E1179" s="231" t="s">
        <v>337</v>
      </c>
      <c r="F1179" s="231"/>
      <c r="G1179" s="230"/>
      <c r="H1179" s="229" t="s">
        <v>324</v>
      </c>
      <c r="I1179" s="229"/>
    </row>
    <row r="1180" spans="1:15" ht="13.15" hidden="1" customHeight="1" outlineLevel="2">
      <c r="A1180" s="232"/>
      <c r="B1180" s="234"/>
      <c r="C1180" s="233"/>
      <c r="D1180" s="232"/>
      <c r="E1180" s="231"/>
      <c r="F1180" s="231" t="s">
        <v>607</v>
      </c>
      <c r="G1180" s="230"/>
      <c r="H1180" s="229">
        <v>7.4</v>
      </c>
      <c r="I1180" s="229"/>
    </row>
    <row r="1181" spans="1:15" ht="13.15" hidden="1" customHeight="1" outlineLevel="2">
      <c r="A1181" s="232"/>
      <c r="B1181" s="234"/>
      <c r="C1181" s="233"/>
      <c r="D1181" s="232"/>
      <c r="E1181" s="231"/>
      <c r="F1181" s="231" t="s">
        <v>606</v>
      </c>
      <c r="G1181" s="230"/>
      <c r="H1181" s="229">
        <v>-3.5</v>
      </c>
      <c r="I1181" s="229"/>
    </row>
    <row r="1182" spans="1:15" ht="13.15" hidden="1" customHeight="1" outlineLevel="2">
      <c r="A1182" s="232"/>
      <c r="B1182" s="234"/>
      <c r="C1182" s="233"/>
      <c r="D1182" s="232"/>
      <c r="E1182" s="231"/>
      <c r="F1182" s="231" t="s">
        <v>521</v>
      </c>
      <c r="G1182" s="230"/>
      <c r="H1182" s="229">
        <v>0.3</v>
      </c>
      <c r="I1182" s="229"/>
    </row>
    <row r="1183" spans="1:15" ht="13.15" hidden="1" customHeight="1" outlineLevel="2">
      <c r="A1183" s="232"/>
      <c r="B1183" s="234"/>
      <c r="C1183" s="233"/>
      <c r="D1183" s="232"/>
      <c r="E1183" s="231"/>
      <c r="F1183" s="231" t="s">
        <v>605</v>
      </c>
      <c r="G1183" s="230"/>
      <c r="H1183" s="229">
        <v>9.5</v>
      </c>
      <c r="I1183" s="229"/>
    </row>
    <row r="1184" spans="1:15" ht="13.15" hidden="1" customHeight="1" outlineLevel="2">
      <c r="A1184" s="232"/>
      <c r="B1184" s="234"/>
      <c r="C1184" s="233"/>
      <c r="D1184" s="232"/>
      <c r="E1184" s="231"/>
      <c r="F1184" s="231" t="s">
        <v>604</v>
      </c>
      <c r="G1184" s="230"/>
      <c r="H1184" s="229">
        <v>-0.39999999999999991</v>
      </c>
      <c r="I1184" s="229"/>
    </row>
    <row r="1185" spans="1:9" ht="13.15" hidden="1" customHeight="1" outlineLevel="2">
      <c r="A1185" s="232"/>
      <c r="B1185" s="234"/>
      <c r="C1185" s="233"/>
      <c r="D1185" s="232"/>
      <c r="E1185" s="231"/>
      <c r="F1185" s="231" t="s">
        <v>603</v>
      </c>
      <c r="G1185" s="230"/>
      <c r="H1185" s="229">
        <v>-0.4</v>
      </c>
      <c r="I1185" s="229"/>
    </row>
    <row r="1186" spans="1:9" ht="13.15" hidden="1" customHeight="1" outlineLevel="2">
      <c r="A1186" s="232"/>
      <c r="B1186" s="234"/>
      <c r="C1186" s="233"/>
      <c r="D1186" s="232"/>
      <c r="E1186" s="231"/>
      <c r="F1186" s="231" t="s">
        <v>602</v>
      </c>
      <c r="G1186" s="230"/>
      <c r="H1186" s="229">
        <v>-1</v>
      </c>
      <c r="I1186" s="229"/>
    </row>
    <row r="1187" spans="1:9" ht="13.15" hidden="1" customHeight="1" outlineLevel="2">
      <c r="A1187" s="232"/>
      <c r="B1187" s="234"/>
      <c r="C1187" s="233"/>
      <c r="D1187" s="232"/>
      <c r="E1187" s="231" t="s">
        <v>376</v>
      </c>
      <c r="G1187" s="230"/>
      <c r="H1187" s="229" t="s">
        <v>324</v>
      </c>
      <c r="I1187" s="229"/>
    </row>
    <row r="1188" spans="1:9" ht="13.15" hidden="1" customHeight="1" outlineLevel="2">
      <c r="A1188" s="232"/>
      <c r="B1188" s="234"/>
      <c r="C1188" s="233"/>
      <c r="D1188" s="232"/>
      <c r="E1188" s="231"/>
      <c r="F1188" s="231" t="s">
        <v>601</v>
      </c>
      <c r="G1188" s="230"/>
      <c r="H1188" s="229">
        <v>0.39999999999999991</v>
      </c>
      <c r="I1188" s="229"/>
    </row>
    <row r="1189" spans="1:9" ht="13.15" hidden="1" customHeight="1" outlineLevel="2">
      <c r="A1189" s="232"/>
      <c r="B1189" s="234"/>
      <c r="C1189" s="233"/>
      <c r="D1189" s="232"/>
      <c r="E1189" s="231"/>
      <c r="F1189" s="231" t="s">
        <v>600</v>
      </c>
      <c r="G1189" s="230"/>
      <c r="H1189" s="229">
        <v>0.29999999999999993</v>
      </c>
      <c r="I1189" s="229"/>
    </row>
    <row r="1190" spans="1:9" ht="13.15" hidden="1" customHeight="1" outlineLevel="2">
      <c r="A1190" s="232"/>
      <c r="B1190" s="234"/>
      <c r="C1190" s="233"/>
      <c r="D1190" s="232"/>
      <c r="E1190" s="231"/>
      <c r="F1190" s="231" t="s">
        <v>599</v>
      </c>
      <c r="G1190" s="230"/>
      <c r="H1190" s="229">
        <v>0.8</v>
      </c>
      <c r="I1190" s="229"/>
    </row>
    <row r="1191" spans="1:9" ht="13.15" hidden="1" customHeight="1" outlineLevel="2">
      <c r="A1191" s="232"/>
      <c r="B1191" s="234"/>
      <c r="C1191" s="233"/>
      <c r="D1191" s="232"/>
      <c r="E1191" s="231"/>
      <c r="F1191" s="231" t="s">
        <v>598</v>
      </c>
      <c r="G1191" s="230"/>
      <c r="H1191" s="229">
        <v>3.0599999999999996</v>
      </c>
      <c r="I1191" s="229"/>
    </row>
    <row r="1192" spans="1:9" ht="13.15" hidden="1" customHeight="1" outlineLevel="2">
      <c r="A1192" s="232"/>
      <c r="B1192" s="234"/>
      <c r="C1192" s="233"/>
      <c r="D1192" s="232"/>
      <c r="E1192" s="231"/>
      <c r="F1192" s="231" t="s">
        <v>597</v>
      </c>
      <c r="G1192" s="230"/>
      <c r="H1192" s="229">
        <v>2.74</v>
      </c>
      <c r="I1192" s="229"/>
    </row>
    <row r="1193" spans="1:9" ht="13.15" hidden="1" customHeight="1" outlineLevel="2">
      <c r="A1193" s="232"/>
      <c r="B1193" s="234"/>
      <c r="C1193" s="233"/>
      <c r="D1193" s="232"/>
      <c r="E1193" s="231"/>
      <c r="F1193" s="231" t="s">
        <v>596</v>
      </c>
      <c r="G1193" s="230"/>
      <c r="H1193" s="229">
        <v>0.29999999999999982</v>
      </c>
      <c r="I1193" s="229"/>
    </row>
    <row r="1194" spans="1:9" ht="13.15" hidden="1" customHeight="1" outlineLevel="2">
      <c r="A1194" s="232"/>
      <c r="B1194" s="234"/>
      <c r="C1194" s="233"/>
      <c r="D1194" s="232"/>
      <c r="E1194" s="231"/>
      <c r="F1194" s="231" t="s">
        <v>595</v>
      </c>
      <c r="G1194" s="230"/>
      <c r="H1194" s="229">
        <v>0.74999999999999978</v>
      </c>
      <c r="I1194" s="229"/>
    </row>
    <row r="1195" spans="1:9" ht="13.15" hidden="1" customHeight="1" outlineLevel="2">
      <c r="A1195" s="232"/>
      <c r="B1195" s="234"/>
      <c r="C1195" s="233"/>
      <c r="D1195" s="232"/>
      <c r="E1195" s="231" t="s">
        <v>329</v>
      </c>
      <c r="G1195" s="230"/>
      <c r="H1195" s="229" t="s">
        <v>324</v>
      </c>
      <c r="I1195" s="229"/>
    </row>
    <row r="1196" spans="1:9" ht="13.15" hidden="1" customHeight="1" outlineLevel="2">
      <c r="A1196" s="232"/>
      <c r="B1196" s="234"/>
      <c r="C1196" s="233"/>
      <c r="D1196" s="232"/>
      <c r="E1196" s="231"/>
      <c r="F1196" s="231" t="s">
        <v>594</v>
      </c>
      <c r="G1196" s="230"/>
      <c r="H1196" s="229">
        <v>7.12</v>
      </c>
      <c r="I1196" s="229"/>
    </row>
    <row r="1197" spans="1:9" ht="13.15" hidden="1" customHeight="1" outlineLevel="2">
      <c r="A1197" s="232"/>
      <c r="B1197" s="234"/>
      <c r="C1197" s="233"/>
      <c r="D1197" s="232"/>
      <c r="E1197" s="231"/>
      <c r="F1197" s="231" t="s">
        <v>593</v>
      </c>
      <c r="G1197" s="230"/>
      <c r="H1197" s="229">
        <v>-2.2999999999999998</v>
      </c>
      <c r="I1197" s="229"/>
    </row>
    <row r="1198" spans="1:9" ht="13.15" hidden="1" customHeight="1" outlineLevel="2">
      <c r="A1198" s="232"/>
      <c r="B1198" s="234"/>
      <c r="C1198" s="233"/>
      <c r="D1198" s="232"/>
      <c r="E1198" s="231"/>
      <c r="F1198" s="231" t="s">
        <v>592</v>
      </c>
      <c r="G1198" s="230"/>
      <c r="H1198" s="229">
        <v>-1.76</v>
      </c>
      <c r="I1198" s="229"/>
    </row>
    <row r="1199" spans="1:9" ht="13.15" hidden="1" customHeight="1" outlineLevel="2">
      <c r="A1199" s="232"/>
      <c r="B1199" s="234"/>
      <c r="C1199" s="233"/>
      <c r="D1199" s="232"/>
      <c r="E1199" s="231" t="s">
        <v>348</v>
      </c>
      <c r="G1199" s="230"/>
      <c r="H1199" s="229" t="s">
        <v>324</v>
      </c>
      <c r="I1199" s="229"/>
    </row>
    <row r="1200" spans="1:9" ht="13.15" hidden="1" customHeight="1" outlineLevel="2">
      <c r="A1200" s="232"/>
      <c r="B1200" s="234"/>
      <c r="C1200" s="233"/>
      <c r="D1200" s="232"/>
      <c r="E1200" s="231"/>
      <c r="F1200" s="231" t="s">
        <v>591</v>
      </c>
      <c r="G1200" s="230"/>
      <c r="H1200" s="229">
        <v>9</v>
      </c>
      <c r="I1200" s="229"/>
    </row>
    <row r="1201" spans="1:15" ht="13.15" hidden="1" customHeight="1" outlineLevel="2">
      <c r="A1201" s="232"/>
      <c r="B1201" s="234"/>
      <c r="C1201" s="233"/>
      <c r="D1201" s="232"/>
      <c r="E1201" s="231"/>
      <c r="F1201" s="231" t="s">
        <v>589</v>
      </c>
      <c r="G1201" s="230"/>
      <c r="H1201" s="229">
        <v>-0.8</v>
      </c>
      <c r="I1201" s="229"/>
    </row>
    <row r="1202" spans="1:15" ht="13.15" hidden="1" customHeight="1" outlineLevel="2">
      <c r="A1202" s="232"/>
      <c r="B1202" s="234"/>
      <c r="C1202" s="233"/>
      <c r="D1202" s="232"/>
      <c r="E1202" s="231"/>
      <c r="F1202" s="231" t="s">
        <v>521</v>
      </c>
      <c r="G1202" s="230"/>
      <c r="H1202" s="229">
        <v>0.3</v>
      </c>
      <c r="I1202" s="229"/>
    </row>
    <row r="1203" spans="1:15" ht="13.15" hidden="1" customHeight="1" outlineLevel="2">
      <c r="A1203" s="232"/>
      <c r="B1203" s="234"/>
      <c r="C1203" s="233"/>
      <c r="D1203" s="232"/>
      <c r="E1203" s="231" t="s">
        <v>325</v>
      </c>
      <c r="G1203" s="230"/>
      <c r="H1203" s="229" t="s">
        <v>324</v>
      </c>
      <c r="I1203" s="229"/>
    </row>
    <row r="1204" spans="1:15" ht="13.15" hidden="1" customHeight="1" outlineLevel="2">
      <c r="A1204" s="232"/>
      <c r="B1204" s="234"/>
      <c r="C1204" s="233"/>
      <c r="D1204" s="232"/>
      <c r="E1204" s="231"/>
      <c r="F1204" s="231" t="s">
        <v>590</v>
      </c>
      <c r="G1204" s="230"/>
      <c r="H1204" s="229">
        <v>9.6999999999999993</v>
      </c>
      <c r="I1204" s="229"/>
    </row>
    <row r="1205" spans="1:15" ht="13.15" hidden="1" customHeight="1" outlineLevel="2">
      <c r="A1205" s="232"/>
      <c r="B1205" s="234"/>
      <c r="C1205" s="233"/>
      <c r="D1205" s="232"/>
      <c r="E1205" s="231"/>
      <c r="F1205" s="231" t="s">
        <v>589</v>
      </c>
      <c r="G1205" s="230"/>
      <c r="H1205" s="229">
        <v>-0.8</v>
      </c>
      <c r="I1205" s="229"/>
    </row>
    <row r="1206" spans="1:15" ht="13.15" hidden="1" customHeight="1" outlineLevel="2">
      <c r="A1206" s="232"/>
      <c r="B1206" s="234"/>
      <c r="C1206" s="233"/>
      <c r="D1206" s="232"/>
      <c r="E1206" s="231"/>
      <c r="F1206" s="231" t="s">
        <v>588</v>
      </c>
      <c r="G1206" s="230"/>
      <c r="H1206" s="229">
        <v>-5.41</v>
      </c>
      <c r="I1206" s="229"/>
    </row>
    <row r="1207" spans="1:15" s="294" customFormat="1" outlineLevel="1" collapsed="1">
      <c r="A1207" s="285">
        <f>MAX(A1175:A1206)+1</f>
        <v>221</v>
      </c>
      <c r="B1207" s="286" t="str">
        <f>CONCATENATE(MID(C1207,1,3),MID(C1207,5,6),MID(D1207,1,1),MID(A1207,1,3))</f>
        <v>597614090M221</v>
      </c>
      <c r="C1207" s="286" t="s">
        <v>587</v>
      </c>
      <c r="D1207" s="285" t="s">
        <v>487</v>
      </c>
      <c r="E1207" s="287"/>
      <c r="F1207" s="288" t="s">
        <v>586</v>
      </c>
      <c r="G1207" s="289"/>
      <c r="H1207" s="290">
        <v>5.4</v>
      </c>
      <c r="I1207" s="290" t="s">
        <v>153</v>
      </c>
      <c r="J1207" s="291">
        <v>0</v>
      </c>
      <c r="K1207" s="291">
        <f>ROUND(H1207*J1207,1)</f>
        <v>0</v>
      </c>
      <c r="L1207" s="292">
        <v>1.9199999999999998E-2</v>
      </c>
      <c r="M1207" s="293">
        <f>ROUND(H1207*L1207,5)</f>
        <v>0.10367999999999999</v>
      </c>
      <c r="N1207" s="292">
        <v>0</v>
      </c>
      <c r="O1207" s="293">
        <f>ROUND(H1207*N1207,5)</f>
        <v>0</v>
      </c>
    </row>
    <row r="1208" spans="1:15" ht="13.15" hidden="1" customHeight="1" outlineLevel="2">
      <c r="A1208" s="232"/>
      <c r="B1208" s="234"/>
      <c r="C1208" s="233"/>
      <c r="D1208" s="232"/>
      <c r="E1208" s="231"/>
      <c r="F1208" s="231" t="s">
        <v>585</v>
      </c>
      <c r="G1208" s="235">
        <v>0.15</v>
      </c>
      <c r="H1208" s="229">
        <v>5.3999999999999995</v>
      </c>
      <c r="I1208" s="229"/>
    </row>
    <row r="1209" spans="1:15" ht="25.5" outlineLevel="1" collapsed="1">
      <c r="A1209" s="277">
        <f>MAX(A1207:A1208)+1</f>
        <v>222</v>
      </c>
      <c r="B1209" s="278" t="str">
        <f>CONCATENATE(MID(C1209,1,5),MID(C1209,7,4),MID(D1209,1,1),MID(A1209,1,3))</f>
        <v>771591171C222</v>
      </c>
      <c r="C1209" s="278" t="s">
        <v>584</v>
      </c>
      <c r="D1209" s="277" t="s">
        <v>301</v>
      </c>
      <c r="E1209" s="279"/>
      <c r="F1209" s="280" t="s">
        <v>583</v>
      </c>
      <c r="G1209" s="281"/>
      <c r="H1209" s="282">
        <v>8.6</v>
      </c>
      <c r="I1209" s="282" t="s">
        <v>235</v>
      </c>
      <c r="J1209" s="66">
        <v>0</v>
      </c>
      <c r="K1209" s="66">
        <f>ROUND(H1209*J1209,1)</f>
        <v>0</v>
      </c>
      <c r="L1209" s="283">
        <v>2.0000000000000001E-4</v>
      </c>
      <c r="M1209" s="284">
        <f>ROUND(H1209*L1209,5)</f>
        <v>1.72E-3</v>
      </c>
      <c r="N1209" s="283">
        <v>0</v>
      </c>
      <c r="O1209" s="284">
        <f>ROUND(H1209*N1209,5)</f>
        <v>0</v>
      </c>
    </row>
    <row r="1210" spans="1:15" ht="13.15" hidden="1" customHeight="1" outlineLevel="2">
      <c r="A1210" s="232"/>
      <c r="B1210" s="234"/>
      <c r="C1210" s="233"/>
      <c r="D1210" s="232"/>
      <c r="E1210" s="231"/>
      <c r="F1210" s="231"/>
      <c r="G1210" s="230"/>
      <c r="H1210" s="229"/>
      <c r="I1210" s="229"/>
    </row>
    <row r="1211" spans="1:15" ht="13.15" hidden="1" customHeight="1" outlineLevel="2">
      <c r="A1211" s="232"/>
      <c r="B1211" s="234"/>
      <c r="C1211" s="233"/>
      <c r="D1211" s="232"/>
      <c r="E1211" s="231"/>
      <c r="F1211" s="231" t="s">
        <v>582</v>
      </c>
      <c r="G1211" s="230"/>
      <c r="H1211" s="229">
        <v>8.6</v>
      </c>
      <c r="I1211" s="229"/>
    </row>
    <row r="1212" spans="1:15" s="294" customFormat="1" ht="25.5" outlineLevel="1" collapsed="1">
      <c r="A1212" s="285">
        <f>MAX(A1160:A1211)+1</f>
        <v>223</v>
      </c>
      <c r="B1212" s="286" t="str">
        <f>CONCATENATE(MID(C1212,1,3),MID(C1212,5,6),MID(D1212,1,1),MID(A1212,1,3))</f>
        <v>590541010M223</v>
      </c>
      <c r="C1212" s="286" t="s">
        <v>581</v>
      </c>
      <c r="D1212" s="285" t="s">
        <v>487</v>
      </c>
      <c r="E1212" s="287"/>
      <c r="F1212" s="288" t="s">
        <v>580</v>
      </c>
      <c r="G1212" s="289"/>
      <c r="H1212" s="290">
        <v>10</v>
      </c>
      <c r="I1212" s="290" t="s">
        <v>235</v>
      </c>
      <c r="J1212" s="291">
        <v>0</v>
      </c>
      <c r="K1212" s="291">
        <f>ROUND(H1212*J1212,1)</f>
        <v>0</v>
      </c>
      <c r="L1212" s="292">
        <v>6.0000000000000002E-5</v>
      </c>
      <c r="M1212" s="293">
        <f>ROUND(H1212*L1212,5)</f>
        <v>5.9999999999999995E-4</v>
      </c>
      <c r="N1212" s="292">
        <v>0</v>
      </c>
      <c r="O1212" s="293">
        <f>ROUND(H1212*N1212,5)</f>
        <v>0</v>
      </c>
    </row>
    <row r="1213" spans="1:15" ht="13.15" hidden="1" customHeight="1" outlineLevel="2">
      <c r="A1213" s="232"/>
      <c r="B1213" s="234"/>
      <c r="C1213" s="233"/>
      <c r="D1213" s="232"/>
      <c r="E1213" s="231"/>
      <c r="F1213" s="231" t="s">
        <v>579</v>
      </c>
      <c r="G1213" s="230"/>
      <c r="H1213" s="229">
        <v>10</v>
      </c>
      <c r="I1213" s="229"/>
    </row>
    <row r="1214" spans="1:15" outlineLevel="1" collapsed="1">
      <c r="A1214" s="277">
        <f>MAX(A1212:A1213)+1</f>
        <v>224</v>
      </c>
      <c r="B1214" s="278" t="str">
        <f>CONCATENATE(MID(C1214,1,5),MID(C1214,7,4),MID(D1214,1,1),MID(A1214,1,3))</f>
        <v>771573913C224</v>
      </c>
      <c r="C1214" s="278" t="s">
        <v>578</v>
      </c>
      <c r="D1214" s="277" t="s">
        <v>301</v>
      </c>
      <c r="E1214" s="279"/>
      <c r="F1214" s="280" t="s">
        <v>577</v>
      </c>
      <c r="G1214" s="281"/>
      <c r="H1214" s="282">
        <v>1</v>
      </c>
      <c r="I1214" s="282" t="s">
        <v>576</v>
      </c>
      <c r="J1214" s="66">
        <v>0</v>
      </c>
      <c r="K1214" s="66">
        <f>ROUND(H1214*J1214,1)</f>
        <v>0</v>
      </c>
      <c r="L1214" s="283">
        <v>1.8E-3</v>
      </c>
      <c r="M1214" s="284">
        <f>ROUND(H1214*L1214,5)</f>
        <v>1.8E-3</v>
      </c>
      <c r="N1214" s="283">
        <v>6.7499999999999999E-3</v>
      </c>
      <c r="O1214" s="284">
        <f>ROUND(H1214*N1214,5)</f>
        <v>6.7499999999999999E-3</v>
      </c>
    </row>
    <row r="1215" spans="1:15" ht="13.15" hidden="1" customHeight="1" outlineLevel="2">
      <c r="A1215" s="232"/>
      <c r="B1215" s="234"/>
      <c r="C1215" s="233"/>
      <c r="D1215" s="232"/>
      <c r="E1215" s="231"/>
      <c r="F1215" s="231"/>
      <c r="G1215" s="230"/>
      <c r="H1215" s="229">
        <v>1</v>
      </c>
      <c r="I1215" s="229"/>
    </row>
    <row r="1216" spans="1:15" ht="25.5" outlineLevel="1" collapsed="1">
      <c r="A1216" s="277">
        <f>MAX(A1214:A1215)+1</f>
        <v>225</v>
      </c>
      <c r="B1216" s="278" t="str">
        <f>CONCATENATE(MID(C1216,1,5),MID(C1216,7,4),MID(D1216,1,1),MID(A1216,1,3))</f>
        <v>772991431C225</v>
      </c>
      <c r="C1216" s="278" t="s">
        <v>575</v>
      </c>
      <c r="D1216" s="277" t="s">
        <v>301</v>
      </c>
      <c r="E1216" s="279"/>
      <c r="F1216" s="280" t="s">
        <v>574</v>
      </c>
      <c r="G1216" s="281"/>
      <c r="H1216" s="282">
        <v>67</v>
      </c>
      <c r="I1216" s="282" t="s">
        <v>153</v>
      </c>
      <c r="J1216" s="66">
        <v>0</v>
      </c>
      <c r="K1216" s="66">
        <f>ROUND(H1216*J1216,1)</f>
        <v>0</v>
      </c>
      <c r="L1216" s="283">
        <v>8.0000000000000007E-5</v>
      </c>
      <c r="M1216" s="284">
        <f>ROUND(H1216*L1216,5)</f>
        <v>5.3600000000000002E-3</v>
      </c>
      <c r="N1216" s="283">
        <v>0</v>
      </c>
      <c r="O1216" s="284">
        <f>ROUND(H1216*N1216,5)</f>
        <v>0</v>
      </c>
    </row>
    <row r="1217" spans="1:15" ht="13.15" hidden="1" customHeight="1" outlineLevel="2">
      <c r="A1217" s="232"/>
      <c r="B1217" s="234"/>
      <c r="C1217" s="233"/>
      <c r="D1217" s="232"/>
      <c r="E1217" s="231"/>
      <c r="F1217" s="231"/>
      <c r="G1217" s="230"/>
      <c r="H1217" s="229">
        <v>67</v>
      </c>
      <c r="I1217" s="229"/>
    </row>
    <row r="1218" spans="1:15" outlineLevel="1" collapsed="1">
      <c r="A1218" s="277">
        <f>MAX(A1160:A1217)+1</f>
        <v>226</v>
      </c>
      <c r="B1218" s="278" t="str">
        <f>CONCATENATE(MID(C1218,1,5),MID(C1218,7,4),MID(D1218,1,1),MID(A1218,1,3))</f>
        <v>998771101C226</v>
      </c>
      <c r="C1218" s="278" t="s">
        <v>573</v>
      </c>
      <c r="D1218" s="277" t="s">
        <v>301</v>
      </c>
      <c r="E1218" s="279"/>
      <c r="F1218" s="280" t="s">
        <v>477</v>
      </c>
      <c r="G1218" s="281"/>
      <c r="H1218" s="282">
        <v>2.4489999999999998</v>
      </c>
      <c r="I1218" s="297" t="s">
        <v>306</v>
      </c>
      <c r="J1218" s="66">
        <v>0</v>
      </c>
      <c r="K1218" s="66">
        <f>ROUND(H1218*J1218,1)</f>
        <v>0</v>
      </c>
      <c r="L1218" s="283">
        <v>0</v>
      </c>
      <c r="M1218" s="284">
        <f>ROUND(H1218*L1218,5)</f>
        <v>0</v>
      </c>
      <c r="N1218" s="283">
        <v>0</v>
      </c>
      <c r="O1218" s="284">
        <f>ROUND(H1218*N1218,5)</f>
        <v>0</v>
      </c>
    </row>
    <row r="1219" spans="1:15" ht="13.15" hidden="1" customHeight="1" outlineLevel="2">
      <c r="A1219" s="232"/>
      <c r="B1219" s="234"/>
      <c r="C1219" s="233"/>
      <c r="D1219" s="232"/>
      <c r="E1219" s="231"/>
      <c r="F1219" s="231" t="s">
        <v>311</v>
      </c>
      <c r="G1219" s="230"/>
      <c r="H1219" s="229">
        <v>2.4489999999999998</v>
      </c>
      <c r="I1219" s="229" t="s">
        <v>306</v>
      </c>
    </row>
    <row r="1220" spans="1:15" ht="13.15" customHeight="1" outlineLevel="1">
      <c r="A1220" s="205"/>
      <c r="B1220" s="205"/>
      <c r="C1220" s="205"/>
      <c r="D1220" s="205"/>
      <c r="E1220" s="207"/>
      <c r="F1220" s="207"/>
      <c r="G1220" s="206"/>
      <c r="H1220" s="204"/>
      <c r="I1220" s="205"/>
    </row>
    <row r="1221" spans="1:15" ht="13.15" customHeight="1" outlineLevel="1">
      <c r="A1221" s="226"/>
      <c r="B1221" s="226"/>
      <c r="C1221" s="226"/>
      <c r="D1221" s="226"/>
      <c r="E1221" s="228"/>
      <c r="F1221" s="228"/>
      <c r="G1221" s="227"/>
      <c r="H1221" s="225"/>
      <c r="I1221" s="226"/>
      <c r="J1221" s="225"/>
      <c r="K1221" s="225"/>
      <c r="L1221" s="225"/>
      <c r="M1221" s="225"/>
      <c r="N1221" s="225"/>
      <c r="O1221" s="225"/>
    </row>
    <row r="1222" spans="1:15" s="208" customFormat="1" ht="24" customHeight="1">
      <c r="A1222" s="216"/>
      <c r="B1222" s="216" t="s">
        <v>405</v>
      </c>
      <c r="C1222" s="217"/>
      <c r="D1222" s="216"/>
      <c r="E1222" s="215"/>
      <c r="F1222" s="214" t="s">
        <v>572</v>
      </c>
      <c r="G1222" s="213"/>
      <c r="H1222" s="212"/>
      <c r="I1222" s="210"/>
      <c r="J1222" s="211"/>
      <c r="K1222" s="210">
        <f>SUBTOTAL(9,K1223:K1301)</f>
        <v>0</v>
      </c>
      <c r="L1222" s="211"/>
      <c r="M1222" s="209">
        <f>SUBTOTAL(9,M1223:M1301)</f>
        <v>1.2594799999999999</v>
      </c>
      <c r="N1222" s="210"/>
      <c r="O1222" s="209">
        <f>SUBTOTAL(9,O1223:O1301)</f>
        <v>0.01</v>
      </c>
    </row>
    <row r="1223" spans="1:15" ht="13.15" customHeight="1" outlineLevel="1">
      <c r="A1223" s="223"/>
      <c r="B1223" s="224"/>
      <c r="C1223" s="222"/>
      <c r="D1223" s="223"/>
      <c r="E1223" s="222"/>
      <c r="F1223" s="222"/>
      <c r="G1223" s="221"/>
      <c r="H1223" s="220"/>
      <c r="I1223" s="220"/>
    </row>
    <row r="1224" spans="1:15" ht="38.25" outlineLevel="1" collapsed="1">
      <c r="A1224" s="277">
        <f>MAX(A1176:A1223)+1</f>
        <v>227</v>
      </c>
      <c r="B1224" s="278" t="str">
        <f>CONCATENATE(MID(C1224,1,5),MID(C1224,7,4),MID(D1224,1,1),MID(A1224,1,3))</f>
        <v>776201913C227</v>
      </c>
      <c r="C1224" s="278" t="s">
        <v>571</v>
      </c>
      <c r="D1224" s="277" t="s">
        <v>301</v>
      </c>
      <c r="E1224" s="279"/>
      <c r="F1224" s="280" t="s">
        <v>570</v>
      </c>
      <c r="G1224" s="281"/>
      <c r="H1224" s="282">
        <v>1</v>
      </c>
      <c r="I1224" s="282" t="s">
        <v>171</v>
      </c>
      <c r="J1224" s="66">
        <v>0</v>
      </c>
      <c r="K1224" s="66">
        <f>ROUND(H1224*J1224,1)</f>
        <v>0</v>
      </c>
      <c r="L1224" s="283">
        <v>1.39E-3</v>
      </c>
      <c r="M1224" s="284">
        <f>ROUND(H1224*L1224,5)</f>
        <v>1.39E-3</v>
      </c>
      <c r="N1224" s="283">
        <v>0.01</v>
      </c>
      <c r="O1224" s="284">
        <f>ROUND(H1224*N1224,5)</f>
        <v>0.01</v>
      </c>
    </row>
    <row r="1225" spans="1:15" ht="13.15" hidden="1" customHeight="1" outlineLevel="2">
      <c r="A1225" s="232"/>
      <c r="B1225" s="234"/>
      <c r="C1225" s="233"/>
      <c r="D1225" s="232"/>
      <c r="E1225" s="231"/>
      <c r="F1225" s="231"/>
      <c r="G1225" s="230"/>
      <c r="H1225" s="229">
        <v>1</v>
      </c>
      <c r="I1225" s="229"/>
    </row>
    <row r="1226" spans="1:15" ht="13.15" hidden="1" customHeight="1" outlineLevel="2">
      <c r="A1226" s="232"/>
      <c r="B1226" s="234"/>
      <c r="C1226" s="233"/>
      <c r="D1226" s="232"/>
      <c r="E1226" s="231"/>
      <c r="F1226" s="231" t="s">
        <v>569</v>
      </c>
      <c r="G1226" s="230"/>
      <c r="H1226" s="229"/>
      <c r="I1226" s="229"/>
    </row>
    <row r="1227" spans="1:15" ht="13.15" hidden="1" customHeight="1" outlineLevel="2">
      <c r="A1227" s="232"/>
      <c r="B1227" s="234"/>
      <c r="C1227" s="233"/>
      <c r="D1227" s="232"/>
      <c r="E1227" s="231"/>
      <c r="F1227" s="231" t="s">
        <v>568</v>
      </c>
      <c r="G1227" s="230"/>
      <c r="H1227" s="229"/>
      <c r="I1227" s="229"/>
    </row>
    <row r="1228" spans="1:15" ht="25.5" outlineLevel="1" collapsed="1">
      <c r="A1228" s="277">
        <f>MAX(A1181:A1227)+1</f>
        <v>228</v>
      </c>
      <c r="B1228" s="278" t="str">
        <f>CONCATENATE(MID(C1228,1,5),MID(C1228,7,4),MID(D1228,1,1),MID(A1228,1,3))</f>
        <v>776141121C228</v>
      </c>
      <c r="C1228" s="278" t="s">
        <v>567</v>
      </c>
      <c r="D1228" s="277" t="s">
        <v>301</v>
      </c>
      <c r="E1228" s="279"/>
      <c r="F1228" s="280" t="s">
        <v>566</v>
      </c>
      <c r="G1228" s="281"/>
      <c r="H1228" s="282">
        <v>137</v>
      </c>
      <c r="I1228" s="282" t="s">
        <v>153</v>
      </c>
      <c r="J1228" s="66">
        <v>0</v>
      </c>
      <c r="K1228" s="66">
        <f>ROUND(H1228*J1228,1)</f>
        <v>0</v>
      </c>
      <c r="L1228" s="283">
        <v>4.4999999999999997E-3</v>
      </c>
      <c r="M1228" s="284">
        <f>ROUND(H1228*L1228,5)</f>
        <v>0.61650000000000005</v>
      </c>
      <c r="N1228" s="283">
        <v>0</v>
      </c>
      <c r="O1228" s="284">
        <f>ROUND(H1228*N1228,5)</f>
        <v>0</v>
      </c>
    </row>
    <row r="1229" spans="1:15" ht="13.15" hidden="1" customHeight="1" outlineLevel="2">
      <c r="A1229" s="232"/>
      <c r="B1229" s="234"/>
      <c r="C1229" s="233"/>
      <c r="D1229" s="232"/>
      <c r="E1229" s="231"/>
      <c r="F1229" s="229"/>
      <c r="G1229" s="230"/>
      <c r="H1229" s="229">
        <v>137</v>
      </c>
      <c r="I1229" s="229"/>
    </row>
    <row r="1230" spans="1:15" outlineLevel="1" collapsed="1">
      <c r="A1230" s="277">
        <f>MAX(A1176:A1229)+1</f>
        <v>229</v>
      </c>
      <c r="B1230" s="278" t="str">
        <f>CONCATENATE(MID(C1230,1,5),MID(C1230,7,4),MID(D1230,1,1),MID(A1230,1,3))</f>
        <v>776111311C229</v>
      </c>
      <c r="C1230" s="278" t="s">
        <v>565</v>
      </c>
      <c r="D1230" s="277" t="s">
        <v>301</v>
      </c>
      <c r="E1230" s="279"/>
      <c r="F1230" s="280" t="s">
        <v>564</v>
      </c>
      <c r="G1230" s="281"/>
      <c r="H1230" s="282">
        <v>137</v>
      </c>
      <c r="I1230" s="282" t="s">
        <v>153</v>
      </c>
      <c r="J1230" s="66">
        <v>0</v>
      </c>
      <c r="K1230" s="66">
        <f>ROUND(H1230*J1230,1)</f>
        <v>0</v>
      </c>
      <c r="L1230" s="283">
        <v>0</v>
      </c>
      <c r="M1230" s="284">
        <f>ROUND(H1230*L1230,5)</f>
        <v>0</v>
      </c>
      <c r="N1230" s="283">
        <v>0</v>
      </c>
      <c r="O1230" s="284">
        <f>ROUND(H1230*N1230,5)</f>
        <v>0</v>
      </c>
    </row>
    <row r="1231" spans="1:15" ht="13.15" hidden="1" customHeight="1" outlineLevel="2">
      <c r="A1231" s="232"/>
      <c r="B1231" s="234"/>
      <c r="C1231" s="233"/>
      <c r="D1231" s="232"/>
      <c r="E1231" s="231"/>
      <c r="F1231" s="231"/>
      <c r="G1231" s="230"/>
      <c r="H1231" s="229">
        <v>137</v>
      </c>
      <c r="I1231" s="229"/>
    </row>
    <row r="1232" spans="1:15" outlineLevel="1" collapsed="1">
      <c r="A1232" s="277">
        <f>MAX(A1178:A1231)+1</f>
        <v>230</v>
      </c>
      <c r="B1232" s="278" t="str">
        <f>CONCATENATE(MID(C1232,1,5),MID(C1232,7,4),MID(D1232,1,1),MID(A1232,1,3))</f>
        <v>776121111C230</v>
      </c>
      <c r="C1232" s="278" t="s">
        <v>563</v>
      </c>
      <c r="D1232" s="277" t="s">
        <v>301</v>
      </c>
      <c r="E1232" s="279"/>
      <c r="F1232" s="280" t="s">
        <v>562</v>
      </c>
      <c r="G1232" s="281"/>
      <c r="H1232" s="282">
        <v>137</v>
      </c>
      <c r="I1232" s="282" t="s">
        <v>153</v>
      </c>
      <c r="J1232" s="66">
        <v>0</v>
      </c>
      <c r="K1232" s="66">
        <f>ROUND(H1232*J1232,1)</f>
        <v>0</v>
      </c>
      <c r="L1232" s="283">
        <v>3.0000000000000001E-5</v>
      </c>
      <c r="M1232" s="284">
        <f>ROUND(H1232*L1232,5)</f>
        <v>4.1099999999999999E-3</v>
      </c>
      <c r="N1232" s="283">
        <v>0</v>
      </c>
      <c r="O1232" s="284">
        <f>ROUND(H1232*N1232,5)</f>
        <v>0</v>
      </c>
    </row>
    <row r="1233" spans="1:15" ht="13.15" hidden="1" customHeight="1" outlineLevel="2">
      <c r="A1233" s="232"/>
      <c r="B1233" s="234"/>
      <c r="C1233" s="233"/>
      <c r="D1233" s="232"/>
      <c r="E1233" s="231"/>
      <c r="F1233" s="231"/>
      <c r="G1233" s="230"/>
      <c r="H1233" s="229">
        <v>137</v>
      </c>
      <c r="I1233" s="229"/>
    </row>
    <row r="1234" spans="1:15" ht="25.5" outlineLevel="1" collapsed="1">
      <c r="A1234" s="277">
        <f>MAX(A1222:A1233)+1</f>
        <v>231</v>
      </c>
      <c r="B1234" s="278" t="str">
        <f>CONCATENATE(MID(C1234,1,5),MID(C1234,7,4),MID(D1234,1,1),MID(A1234,1,3))</f>
        <v>776251111C231</v>
      </c>
      <c r="C1234" s="278" t="s">
        <v>561</v>
      </c>
      <c r="D1234" s="277" t="s">
        <v>301</v>
      </c>
      <c r="E1234" s="279"/>
      <c r="F1234" s="280" t="s">
        <v>560</v>
      </c>
      <c r="G1234" s="281"/>
      <c r="H1234" s="282">
        <v>137</v>
      </c>
      <c r="I1234" s="282" t="s">
        <v>153</v>
      </c>
      <c r="J1234" s="66">
        <v>0</v>
      </c>
      <c r="K1234" s="66">
        <f>ROUND(H1234*J1234,1)</f>
        <v>0</v>
      </c>
      <c r="L1234" s="283">
        <v>6.9999999999999999E-4</v>
      </c>
      <c r="M1234" s="284">
        <f>ROUND(H1234*L1234,5)</f>
        <v>9.5899999999999999E-2</v>
      </c>
      <c r="N1234" s="283">
        <v>0</v>
      </c>
      <c r="O1234" s="284">
        <f>ROUND(H1234*N1234,5)</f>
        <v>0</v>
      </c>
    </row>
    <row r="1235" spans="1:15" ht="13.15" hidden="1" customHeight="1" outlineLevel="2">
      <c r="A1235" s="232"/>
      <c r="B1235" s="234"/>
      <c r="C1235" s="233"/>
      <c r="D1235" s="232"/>
      <c r="E1235" s="231"/>
      <c r="F1235" s="231"/>
      <c r="G1235" s="230"/>
      <c r="H1235" s="229">
        <v>0.11899999999999999</v>
      </c>
      <c r="I1235" s="229"/>
    </row>
    <row r="1236" spans="1:15" ht="13.15" hidden="1" customHeight="1" outlineLevel="2">
      <c r="A1236" s="232"/>
      <c r="B1236" s="234"/>
      <c r="C1236" s="233"/>
      <c r="D1236" s="232"/>
      <c r="E1236" s="231" t="s">
        <v>334</v>
      </c>
      <c r="F1236" s="231"/>
      <c r="G1236" s="230"/>
      <c r="H1236" s="229" t="s">
        <v>324</v>
      </c>
      <c r="I1236" s="229"/>
    </row>
    <row r="1237" spans="1:15" ht="13.15" hidden="1" customHeight="1" outlineLevel="2">
      <c r="A1237" s="232"/>
      <c r="B1237" s="234"/>
      <c r="C1237" s="233"/>
      <c r="D1237" s="232"/>
      <c r="E1237" s="231"/>
      <c r="F1237" s="231" t="s">
        <v>333</v>
      </c>
      <c r="G1237" s="230"/>
      <c r="H1237" s="229">
        <v>10.345749999999999</v>
      </c>
      <c r="I1237" s="229"/>
    </row>
    <row r="1238" spans="1:15" ht="13.15" hidden="1" customHeight="1" outlineLevel="2">
      <c r="A1238" s="232"/>
      <c r="B1238" s="234"/>
      <c r="C1238" s="233"/>
      <c r="D1238" s="232"/>
      <c r="E1238" s="231"/>
      <c r="F1238" s="231" t="s">
        <v>559</v>
      </c>
      <c r="G1238" s="230"/>
      <c r="H1238" s="229">
        <v>0.2175</v>
      </c>
      <c r="I1238" s="229"/>
    </row>
    <row r="1239" spans="1:15" ht="13.15" hidden="1" customHeight="1" outlineLevel="2">
      <c r="A1239" s="232"/>
      <c r="B1239" s="234"/>
      <c r="C1239" s="233"/>
      <c r="D1239" s="232"/>
      <c r="E1239" s="231"/>
      <c r="F1239" s="231" t="s">
        <v>558</v>
      </c>
      <c r="G1239" s="230"/>
      <c r="H1239" s="229">
        <v>0.24</v>
      </c>
      <c r="I1239" s="229"/>
    </row>
    <row r="1240" spans="1:15" ht="13.15" hidden="1" customHeight="1" outlineLevel="2">
      <c r="A1240" s="232"/>
      <c r="B1240" s="234"/>
      <c r="C1240" s="233"/>
      <c r="D1240" s="232"/>
      <c r="E1240" s="231"/>
      <c r="F1240" s="231" t="s">
        <v>332</v>
      </c>
      <c r="G1240" s="230"/>
      <c r="H1240" s="229">
        <v>5.8563000000000009</v>
      </c>
      <c r="I1240" s="229"/>
    </row>
    <row r="1241" spans="1:15" ht="13.15" hidden="1" customHeight="1" outlineLevel="2">
      <c r="A1241" s="232"/>
      <c r="B1241" s="234"/>
      <c r="C1241" s="233"/>
      <c r="D1241" s="232"/>
      <c r="E1241" s="231"/>
      <c r="F1241" s="231" t="s">
        <v>557</v>
      </c>
      <c r="G1241" s="230"/>
      <c r="H1241" s="229">
        <v>0.97200000000000009</v>
      </c>
      <c r="I1241" s="229"/>
    </row>
    <row r="1242" spans="1:15" ht="13.15" hidden="1" customHeight="1" outlineLevel="2">
      <c r="A1242" s="232"/>
      <c r="B1242" s="234"/>
      <c r="C1242" s="233"/>
      <c r="D1242" s="232"/>
      <c r="E1242" s="231"/>
      <c r="F1242" s="231" t="s">
        <v>556</v>
      </c>
      <c r="G1242" s="230"/>
      <c r="H1242" s="229">
        <v>0.27500000000000002</v>
      </c>
      <c r="I1242" s="229"/>
    </row>
    <row r="1243" spans="1:15" ht="13.15" hidden="1" customHeight="1" outlineLevel="2">
      <c r="A1243" s="232"/>
      <c r="B1243" s="234"/>
      <c r="C1243" s="233"/>
      <c r="D1243" s="232"/>
      <c r="E1243" s="231"/>
      <c r="F1243" s="231" t="s">
        <v>555</v>
      </c>
      <c r="G1243" s="230"/>
      <c r="H1243" s="229">
        <v>-2.6244999999999998</v>
      </c>
      <c r="I1243" s="229"/>
    </row>
    <row r="1244" spans="1:15" ht="13.15" hidden="1" customHeight="1" outlineLevel="2">
      <c r="A1244" s="232"/>
      <c r="B1244" s="234"/>
      <c r="C1244" s="233"/>
      <c r="D1244" s="232"/>
      <c r="E1244" s="231" t="s">
        <v>376</v>
      </c>
      <c r="G1244" s="230"/>
      <c r="H1244" s="229" t="s">
        <v>324</v>
      </c>
      <c r="I1244" s="229"/>
    </row>
    <row r="1245" spans="1:15" ht="13.15" hidden="1" customHeight="1" outlineLevel="2">
      <c r="A1245" s="232"/>
      <c r="B1245" s="234"/>
      <c r="C1245" s="233"/>
      <c r="D1245" s="232"/>
      <c r="E1245" s="231"/>
      <c r="F1245" s="231" t="s">
        <v>554</v>
      </c>
      <c r="G1245" s="230"/>
      <c r="H1245" s="229">
        <v>66.653399999999991</v>
      </c>
      <c r="I1245" s="229"/>
    </row>
    <row r="1246" spans="1:15" ht="13.15" hidden="1" customHeight="1" outlineLevel="2">
      <c r="A1246" s="232"/>
      <c r="B1246" s="234"/>
      <c r="C1246" s="233"/>
      <c r="D1246" s="232"/>
      <c r="E1246" s="231"/>
      <c r="F1246" s="231" t="s">
        <v>553</v>
      </c>
      <c r="G1246" s="230"/>
      <c r="H1246" s="229">
        <v>82.534999999999997</v>
      </c>
      <c r="I1246" s="229"/>
    </row>
    <row r="1247" spans="1:15" ht="13.15" hidden="1" customHeight="1" outlineLevel="2">
      <c r="A1247" s="232"/>
      <c r="B1247" s="234"/>
      <c r="C1247" s="233"/>
      <c r="D1247" s="232"/>
      <c r="E1247" s="231"/>
      <c r="F1247" s="231" t="s">
        <v>552</v>
      </c>
      <c r="G1247" s="230"/>
      <c r="H1247" s="229">
        <v>1.44</v>
      </c>
      <c r="I1247" s="229"/>
    </row>
    <row r="1248" spans="1:15" ht="13.15" hidden="1" customHeight="1" outlineLevel="2">
      <c r="A1248" s="232"/>
      <c r="B1248" s="234"/>
      <c r="C1248" s="233"/>
      <c r="D1248" s="232"/>
      <c r="E1248" s="231"/>
      <c r="F1248" s="231" t="s">
        <v>551</v>
      </c>
      <c r="G1248" s="230"/>
      <c r="H1248" s="229">
        <v>0.76</v>
      </c>
      <c r="I1248" s="229"/>
    </row>
    <row r="1249" spans="1:15" ht="13.15" hidden="1" customHeight="1" outlineLevel="2">
      <c r="A1249" s="232"/>
      <c r="B1249" s="234"/>
      <c r="C1249" s="233"/>
      <c r="D1249" s="232"/>
      <c r="E1249" s="231"/>
      <c r="F1249" s="231" t="s">
        <v>550</v>
      </c>
      <c r="G1249" s="230"/>
      <c r="H1249" s="229">
        <v>0.98000000000000009</v>
      </c>
      <c r="I1249" s="229"/>
    </row>
    <row r="1250" spans="1:15" ht="13.15" hidden="1" customHeight="1" outlineLevel="2">
      <c r="A1250" s="232"/>
      <c r="B1250" s="234"/>
      <c r="C1250" s="233"/>
      <c r="D1250" s="232"/>
      <c r="E1250" s="231"/>
      <c r="F1250" s="231" t="s">
        <v>549</v>
      </c>
      <c r="G1250" s="230"/>
      <c r="H1250" s="229">
        <v>0.1</v>
      </c>
      <c r="I1250" s="229"/>
    </row>
    <row r="1251" spans="1:15" ht="13.15" hidden="1" customHeight="1" outlineLevel="2">
      <c r="A1251" s="232"/>
      <c r="B1251" s="234"/>
      <c r="C1251" s="233"/>
      <c r="D1251" s="232"/>
      <c r="E1251" s="231"/>
      <c r="F1251" s="231" t="s">
        <v>548</v>
      </c>
      <c r="G1251" s="230"/>
      <c r="H1251" s="229">
        <v>0.17249999999999999</v>
      </c>
      <c r="I1251" s="229"/>
    </row>
    <row r="1252" spans="1:15" ht="13.15" hidden="1" customHeight="1" outlineLevel="2">
      <c r="A1252" s="232"/>
      <c r="B1252" s="234"/>
      <c r="C1252" s="233"/>
      <c r="D1252" s="232"/>
      <c r="E1252" s="231"/>
      <c r="F1252" s="231" t="s">
        <v>547</v>
      </c>
      <c r="G1252" s="230"/>
      <c r="H1252" s="229">
        <v>0.89999999999999991</v>
      </c>
      <c r="I1252" s="229"/>
    </row>
    <row r="1253" spans="1:15" ht="13.15" hidden="1" customHeight="1" outlineLevel="2">
      <c r="A1253" s="232"/>
      <c r="B1253" s="234"/>
      <c r="C1253" s="233"/>
      <c r="D1253" s="232"/>
      <c r="E1253" s="231"/>
      <c r="F1253" s="231" t="s">
        <v>546</v>
      </c>
      <c r="G1253" s="230"/>
      <c r="H1253" s="229">
        <v>0.312</v>
      </c>
      <c r="I1253" s="229"/>
    </row>
    <row r="1254" spans="1:15" ht="13.15" hidden="1" customHeight="1" outlineLevel="2">
      <c r="A1254" s="232"/>
      <c r="B1254" s="234"/>
      <c r="C1254" s="233"/>
      <c r="D1254" s="232"/>
      <c r="E1254" s="231"/>
      <c r="F1254" s="231" t="s">
        <v>545</v>
      </c>
      <c r="G1254" s="230"/>
      <c r="H1254" s="229">
        <v>0.94500000000000006</v>
      </c>
      <c r="I1254" s="229"/>
    </row>
    <row r="1255" spans="1:15" ht="13.15" hidden="1" customHeight="1" outlineLevel="2">
      <c r="A1255" s="232"/>
      <c r="B1255" s="234"/>
      <c r="C1255" s="233"/>
      <c r="D1255" s="232"/>
      <c r="E1255" s="231" t="s">
        <v>544</v>
      </c>
      <c r="F1255" s="231"/>
      <c r="G1255" s="230"/>
      <c r="H1255" s="229"/>
      <c r="I1255" s="229"/>
    </row>
    <row r="1256" spans="1:15" ht="13.15" hidden="1" customHeight="1" outlineLevel="2">
      <c r="A1256" s="232"/>
      <c r="B1256" s="234"/>
      <c r="C1256" s="233"/>
      <c r="D1256" s="232"/>
      <c r="E1256" s="231"/>
      <c r="F1256" s="231" t="s">
        <v>543</v>
      </c>
      <c r="G1256" s="230"/>
      <c r="H1256" s="229">
        <v>-6.1489999999999991</v>
      </c>
      <c r="I1256" s="229"/>
    </row>
    <row r="1257" spans="1:15" ht="13.15" hidden="1" customHeight="1" outlineLevel="2">
      <c r="A1257" s="232"/>
      <c r="B1257" s="234"/>
      <c r="C1257" s="233"/>
      <c r="D1257" s="232"/>
      <c r="E1257" s="231"/>
      <c r="F1257" s="231" t="s">
        <v>542</v>
      </c>
      <c r="G1257" s="230"/>
      <c r="H1257" s="229">
        <v>-0.48</v>
      </c>
      <c r="I1257" s="229"/>
    </row>
    <row r="1258" spans="1:15" ht="13.15" hidden="1" customHeight="1" outlineLevel="2">
      <c r="A1258" s="232"/>
      <c r="B1258" s="234"/>
      <c r="C1258" s="233"/>
      <c r="D1258" s="232"/>
      <c r="E1258" s="231"/>
      <c r="F1258" s="231" t="s">
        <v>541</v>
      </c>
      <c r="G1258" s="230"/>
      <c r="H1258" s="229">
        <v>-17.506999999999998</v>
      </c>
      <c r="I1258" s="229"/>
    </row>
    <row r="1259" spans="1:15" ht="13.15" hidden="1" customHeight="1" outlineLevel="2">
      <c r="A1259" s="232"/>
      <c r="B1259" s="234"/>
      <c r="C1259" s="233"/>
      <c r="D1259" s="232"/>
      <c r="E1259" s="231"/>
      <c r="F1259" s="231" t="s">
        <v>540</v>
      </c>
      <c r="G1259" s="230"/>
      <c r="H1259" s="229">
        <v>-0.29099999999999998</v>
      </c>
      <c r="I1259" s="229"/>
    </row>
    <row r="1260" spans="1:15" ht="13.15" hidden="1" customHeight="1" outlineLevel="2">
      <c r="A1260" s="232"/>
      <c r="B1260" s="234"/>
      <c r="C1260" s="233"/>
      <c r="D1260" s="232"/>
      <c r="E1260" s="231"/>
      <c r="F1260" s="231" t="s">
        <v>539</v>
      </c>
      <c r="G1260" s="230"/>
      <c r="H1260" s="229">
        <v>-8.7719999999999985</v>
      </c>
      <c r="I1260" s="229"/>
    </row>
    <row r="1261" spans="1:15" s="294" customFormat="1" ht="38.25" outlineLevel="1" collapsed="1">
      <c r="A1261" s="285">
        <f>MAX(A1234:A1260)+1</f>
        <v>232</v>
      </c>
      <c r="B1261" s="286" t="str">
        <f>CONCATENATE(MID(C1261,1,3),MID(C1261,5,6),MID(D1261,1,1),MID(A1261,1,3))</f>
        <v>607561120M232</v>
      </c>
      <c r="C1261" s="286" t="s">
        <v>538</v>
      </c>
      <c r="D1261" s="285" t="s">
        <v>487</v>
      </c>
      <c r="E1261" s="287"/>
      <c r="F1261" s="288" t="s">
        <v>1431</v>
      </c>
      <c r="G1261" s="289"/>
      <c r="H1261" s="290">
        <v>150</v>
      </c>
      <c r="I1261" s="290" t="s">
        <v>153</v>
      </c>
      <c r="J1261" s="291">
        <v>0</v>
      </c>
      <c r="K1261" s="291">
        <f>ROUND(H1261*J1261,1)</f>
        <v>0</v>
      </c>
      <c r="L1261" s="292">
        <v>3.2000000000000002E-3</v>
      </c>
      <c r="M1261" s="293">
        <f>ROUND(H1261*L1261,5)</f>
        <v>0.48</v>
      </c>
      <c r="N1261" s="292">
        <v>0</v>
      </c>
      <c r="O1261" s="293">
        <f>ROUND(H1261*N1261,5)</f>
        <v>0</v>
      </c>
    </row>
    <row r="1262" spans="1:15" ht="13.15" hidden="1" customHeight="1" outlineLevel="2">
      <c r="A1262" s="232"/>
      <c r="B1262" s="234"/>
      <c r="C1262" s="233"/>
      <c r="D1262" s="232"/>
      <c r="E1262" s="231"/>
      <c r="F1262" s="231"/>
      <c r="G1262" s="230"/>
      <c r="H1262" s="229">
        <v>137</v>
      </c>
      <c r="I1262" s="229"/>
    </row>
    <row r="1263" spans="1:15" ht="13.15" hidden="1" customHeight="1" outlineLevel="2">
      <c r="A1263" s="232"/>
      <c r="B1263" s="234"/>
      <c r="C1263" s="233"/>
      <c r="D1263" s="232"/>
      <c r="E1263" s="231"/>
      <c r="F1263" s="231" t="s">
        <v>537</v>
      </c>
      <c r="G1263" s="236">
        <v>0.1</v>
      </c>
      <c r="H1263" s="229">
        <v>13.700000000000001</v>
      </c>
      <c r="I1263" s="229"/>
    </row>
    <row r="1264" spans="1:15" ht="13.15" hidden="1" customHeight="1" outlineLevel="2">
      <c r="A1264" s="232"/>
      <c r="B1264" s="234"/>
      <c r="C1264" s="233"/>
      <c r="D1264" s="232"/>
      <c r="E1264" s="231"/>
      <c r="F1264" s="231" t="s">
        <v>484</v>
      </c>
      <c r="G1264" s="230"/>
      <c r="H1264" s="229">
        <v>-0.7</v>
      </c>
      <c r="I1264" s="229"/>
    </row>
    <row r="1265" spans="1:15" outlineLevel="1" collapsed="1">
      <c r="A1265" s="277">
        <f>MAX(A1214:A1264)+1</f>
        <v>233</v>
      </c>
      <c r="B1265" s="278" t="str">
        <f>CONCATENATE(MID(C1265,1,5),MID(C1265,7,4),MID(D1265,1,1),MID(A1265,1,3))</f>
        <v>776411112C233</v>
      </c>
      <c r="C1265" s="278" t="s">
        <v>515</v>
      </c>
      <c r="D1265" s="277" t="s">
        <v>301</v>
      </c>
      <c r="E1265" s="279"/>
      <c r="F1265" s="280" t="s">
        <v>536</v>
      </c>
      <c r="G1265" s="281"/>
      <c r="H1265" s="282">
        <v>65</v>
      </c>
      <c r="I1265" s="282" t="s">
        <v>235</v>
      </c>
      <c r="J1265" s="66">
        <v>0</v>
      </c>
      <c r="K1265" s="66">
        <f>ROUND(H1265*J1265,1)</f>
        <v>0</v>
      </c>
      <c r="L1265" s="283">
        <v>6.7000000000000002E-4</v>
      </c>
      <c r="M1265" s="284">
        <f>ROUND(H1265*L1265,5)</f>
        <v>4.3549999999999998E-2</v>
      </c>
      <c r="N1265" s="283">
        <v>0</v>
      </c>
      <c r="O1265" s="284">
        <f>ROUND(H1265*N1265,5)</f>
        <v>0</v>
      </c>
    </row>
    <row r="1266" spans="1:15" ht="13.15" hidden="1" customHeight="1" outlineLevel="2">
      <c r="A1266" s="232"/>
      <c r="B1266" s="234"/>
      <c r="C1266" s="233"/>
      <c r="D1266" s="232"/>
      <c r="E1266" s="231"/>
      <c r="F1266" s="231"/>
      <c r="G1266" s="230"/>
      <c r="H1266" s="229">
        <v>0.53500000000000003</v>
      </c>
      <c r="I1266" s="229"/>
    </row>
    <row r="1267" spans="1:15" ht="13.15" hidden="1" customHeight="1" outlineLevel="2">
      <c r="A1267" s="232"/>
      <c r="B1267" s="234"/>
      <c r="C1267" s="233"/>
      <c r="D1267" s="232"/>
      <c r="E1267" s="231" t="s">
        <v>334</v>
      </c>
      <c r="F1267" s="231"/>
      <c r="G1267" s="230"/>
      <c r="H1267" s="229" t="s">
        <v>324</v>
      </c>
      <c r="I1267" s="229"/>
    </row>
    <row r="1268" spans="1:15" ht="13.15" hidden="1" customHeight="1" outlineLevel="2">
      <c r="A1268" s="232"/>
      <c r="B1268" s="234"/>
      <c r="C1268" s="233"/>
      <c r="D1268" s="232"/>
      <c r="E1268" s="231"/>
      <c r="F1268" s="231" t="s">
        <v>535</v>
      </c>
      <c r="G1268" s="230"/>
      <c r="H1268" s="229">
        <v>17.169999999999998</v>
      </c>
      <c r="I1268" s="229"/>
    </row>
    <row r="1269" spans="1:15" ht="13.15" hidden="1" customHeight="1" outlineLevel="2">
      <c r="A1269" s="232"/>
      <c r="B1269" s="234"/>
      <c r="C1269" s="233"/>
      <c r="D1269" s="232"/>
      <c r="E1269" s="231"/>
      <c r="F1269" s="231" t="s">
        <v>534</v>
      </c>
      <c r="G1269" s="230"/>
      <c r="H1269" s="229">
        <v>-1.075</v>
      </c>
      <c r="I1269" s="229"/>
    </row>
    <row r="1270" spans="1:15" ht="13.15" hidden="1" customHeight="1" outlineLevel="2">
      <c r="A1270" s="232"/>
      <c r="B1270" s="234"/>
      <c r="C1270" s="233"/>
      <c r="D1270" s="232"/>
      <c r="E1270" s="231"/>
      <c r="F1270" s="231" t="s">
        <v>533</v>
      </c>
      <c r="G1270" s="230"/>
      <c r="H1270" s="229">
        <v>-1</v>
      </c>
      <c r="I1270" s="229"/>
    </row>
    <row r="1271" spans="1:15" ht="13.15" hidden="1" customHeight="1" outlineLevel="2">
      <c r="A1271" s="232"/>
      <c r="B1271" s="234"/>
      <c r="C1271" s="233"/>
      <c r="D1271" s="232"/>
      <c r="E1271" s="231"/>
      <c r="F1271" s="231" t="s">
        <v>532</v>
      </c>
      <c r="G1271" s="230"/>
      <c r="H1271" s="229">
        <v>-1.1499999999999999</v>
      </c>
      <c r="I1271" s="229"/>
    </row>
    <row r="1272" spans="1:15" ht="13.15" hidden="1" customHeight="1" outlineLevel="2">
      <c r="A1272" s="232"/>
      <c r="B1272" s="234"/>
      <c r="C1272" s="233"/>
      <c r="D1272" s="232"/>
      <c r="E1272" s="231"/>
      <c r="F1272" s="231" t="s">
        <v>531</v>
      </c>
      <c r="G1272" s="230"/>
      <c r="H1272" s="229">
        <v>-2.4300000000000002</v>
      </c>
      <c r="I1272" s="229"/>
    </row>
    <row r="1273" spans="1:15" ht="13.15" hidden="1" customHeight="1" outlineLevel="2">
      <c r="A1273" s="232"/>
      <c r="B1273" s="234"/>
      <c r="C1273" s="233"/>
      <c r="D1273" s="232"/>
      <c r="E1273" s="231"/>
      <c r="F1273" s="231" t="s">
        <v>530</v>
      </c>
      <c r="G1273" s="230"/>
      <c r="H1273" s="229">
        <v>9.68</v>
      </c>
      <c r="I1273" s="229"/>
    </row>
    <row r="1274" spans="1:15" ht="13.15" hidden="1" customHeight="1" outlineLevel="2">
      <c r="A1274" s="232"/>
      <c r="B1274" s="234"/>
      <c r="C1274" s="233"/>
      <c r="D1274" s="232"/>
      <c r="E1274" s="231"/>
      <c r="F1274" s="231" t="s">
        <v>529</v>
      </c>
      <c r="G1274" s="230"/>
      <c r="H1274" s="229">
        <v>-4.0600000000000005</v>
      </c>
      <c r="I1274" s="229"/>
    </row>
    <row r="1275" spans="1:15" ht="13.15" hidden="1" customHeight="1" outlineLevel="2">
      <c r="A1275" s="232"/>
      <c r="B1275" s="234"/>
      <c r="C1275" s="233"/>
      <c r="D1275" s="232"/>
      <c r="E1275" s="231"/>
      <c r="F1275" s="231" t="s">
        <v>528</v>
      </c>
      <c r="G1275" s="230"/>
      <c r="H1275" s="229">
        <v>-0.30000000000000004</v>
      </c>
      <c r="I1275" s="229"/>
    </row>
    <row r="1276" spans="1:15" ht="13.15" hidden="1" customHeight="1" outlineLevel="2">
      <c r="A1276" s="232"/>
      <c r="B1276" s="234"/>
      <c r="C1276" s="233"/>
      <c r="D1276" s="232"/>
      <c r="E1276" s="231" t="s">
        <v>376</v>
      </c>
      <c r="G1276" s="230"/>
      <c r="H1276" s="229" t="s">
        <v>324</v>
      </c>
      <c r="I1276" s="229"/>
    </row>
    <row r="1277" spans="1:15" ht="13.15" hidden="1" customHeight="1" outlineLevel="2">
      <c r="A1277" s="232"/>
      <c r="B1277" s="234"/>
      <c r="C1277" s="233"/>
      <c r="D1277" s="232"/>
      <c r="E1277" s="231"/>
      <c r="F1277" s="231" t="s">
        <v>527</v>
      </c>
      <c r="G1277" s="230"/>
      <c r="H1277" s="229">
        <v>37.6</v>
      </c>
      <c r="I1277" s="229"/>
    </row>
    <row r="1278" spans="1:15" ht="13.15" hidden="1" customHeight="1" outlineLevel="2">
      <c r="A1278" s="232"/>
      <c r="B1278" s="234"/>
      <c r="C1278" s="233"/>
      <c r="D1278" s="232"/>
      <c r="E1278" s="231"/>
      <c r="F1278" s="231" t="s">
        <v>526</v>
      </c>
      <c r="G1278" s="230"/>
      <c r="H1278" s="229">
        <v>45.480000000000004</v>
      </c>
      <c r="I1278" s="229"/>
    </row>
    <row r="1279" spans="1:15" ht="13.15" hidden="1" customHeight="1" outlineLevel="2">
      <c r="A1279" s="232"/>
      <c r="B1279" s="234"/>
      <c r="C1279" s="233"/>
      <c r="D1279" s="232"/>
      <c r="E1279" s="231"/>
      <c r="F1279" s="231" t="s">
        <v>525</v>
      </c>
      <c r="G1279" s="230"/>
      <c r="H1279" s="229">
        <v>-15.9</v>
      </c>
      <c r="I1279" s="229"/>
    </row>
    <row r="1280" spans="1:15" ht="13.15" hidden="1" customHeight="1" outlineLevel="2">
      <c r="A1280" s="232"/>
      <c r="B1280" s="234"/>
      <c r="C1280" s="233"/>
      <c r="D1280" s="232"/>
      <c r="E1280" s="231"/>
      <c r="F1280" s="231" t="s">
        <v>524</v>
      </c>
      <c r="G1280" s="230"/>
      <c r="H1280" s="229">
        <v>4</v>
      </c>
      <c r="I1280" s="229"/>
    </row>
    <row r="1281" spans="1:15" ht="13.15" hidden="1" customHeight="1" outlineLevel="2">
      <c r="A1281" s="232"/>
      <c r="B1281" s="234"/>
      <c r="C1281" s="233"/>
      <c r="D1281" s="232"/>
      <c r="E1281" s="231"/>
      <c r="F1281" s="231" t="s">
        <v>523</v>
      </c>
      <c r="G1281" s="230"/>
      <c r="H1281" s="229">
        <v>-2.15</v>
      </c>
      <c r="I1281" s="229"/>
    </row>
    <row r="1282" spans="1:15" ht="13.15" hidden="1" customHeight="1" outlineLevel="2">
      <c r="A1282" s="232"/>
      <c r="B1282" s="234"/>
      <c r="C1282" s="233"/>
      <c r="D1282" s="232"/>
      <c r="E1282" s="231"/>
      <c r="F1282" s="231" t="s">
        <v>522</v>
      </c>
      <c r="G1282" s="230"/>
      <c r="H1282" s="229">
        <v>0.2</v>
      </c>
      <c r="I1282" s="229"/>
    </row>
    <row r="1283" spans="1:15" ht="13.15" hidden="1" customHeight="1" outlineLevel="2">
      <c r="A1283" s="232"/>
      <c r="B1283" s="234"/>
      <c r="C1283" s="233"/>
      <c r="D1283" s="232"/>
      <c r="E1283" s="231"/>
      <c r="F1283" s="231" t="s">
        <v>521</v>
      </c>
      <c r="G1283" s="230"/>
      <c r="H1283" s="229">
        <v>0.3</v>
      </c>
      <c r="I1283" s="229"/>
    </row>
    <row r="1284" spans="1:15" ht="13.15" hidden="1" customHeight="1" outlineLevel="2">
      <c r="A1284" s="232"/>
      <c r="B1284" s="234"/>
      <c r="C1284" s="233"/>
      <c r="D1284" s="232"/>
      <c r="E1284" s="231"/>
      <c r="F1284" s="231" t="s">
        <v>520</v>
      </c>
      <c r="G1284" s="230"/>
      <c r="H1284" s="229">
        <v>2.1</v>
      </c>
      <c r="I1284" s="229"/>
    </row>
    <row r="1285" spans="1:15" ht="13.15" hidden="1" customHeight="1" outlineLevel="2">
      <c r="A1285" s="232"/>
      <c r="B1285" s="234"/>
      <c r="C1285" s="233"/>
      <c r="D1285" s="232"/>
      <c r="E1285" s="231" t="s">
        <v>519</v>
      </c>
      <c r="F1285" s="231"/>
      <c r="G1285" s="230"/>
      <c r="H1285" s="229"/>
      <c r="I1285" s="229"/>
    </row>
    <row r="1286" spans="1:15" ht="13.15" hidden="1" customHeight="1" outlineLevel="2">
      <c r="A1286" s="232"/>
      <c r="B1286" s="234"/>
      <c r="C1286" s="233"/>
      <c r="D1286" s="232"/>
      <c r="E1286" s="231"/>
      <c r="F1286" s="231" t="s">
        <v>518</v>
      </c>
      <c r="G1286" s="230"/>
      <c r="H1286" s="229">
        <v>-5.96</v>
      </c>
      <c r="I1286" s="229"/>
    </row>
    <row r="1287" spans="1:15" ht="13.15" hidden="1" customHeight="1" outlineLevel="2">
      <c r="A1287" s="232"/>
      <c r="B1287" s="234"/>
      <c r="C1287" s="233"/>
      <c r="D1287" s="232"/>
      <c r="E1287" s="231"/>
      <c r="F1287" s="231" t="s">
        <v>517</v>
      </c>
      <c r="G1287" s="230"/>
      <c r="H1287" s="229">
        <v>-8.7000000000000011</v>
      </c>
      <c r="I1287" s="229"/>
    </row>
    <row r="1288" spans="1:15" ht="13.15" hidden="1" customHeight="1" outlineLevel="2">
      <c r="A1288" s="232"/>
      <c r="B1288" s="234"/>
      <c r="C1288" s="233"/>
      <c r="D1288" s="232"/>
      <c r="E1288" s="231"/>
      <c r="F1288" s="231" t="s">
        <v>516</v>
      </c>
      <c r="G1288" s="230"/>
      <c r="H1288" s="229">
        <v>-9.34</v>
      </c>
      <c r="I1288" s="229"/>
    </row>
    <row r="1289" spans="1:15" ht="25.5" outlineLevel="1" collapsed="1">
      <c r="A1289" s="277">
        <f>MAX(A1230:A1288)+1</f>
        <v>234</v>
      </c>
      <c r="B1289" s="278" t="str">
        <f>CONCATENATE(MID(C1289,1,5),MID(C1289,7,4),MID(D1289,1,1),MID(A1289,1,3))</f>
        <v>776411112C234</v>
      </c>
      <c r="C1289" s="278" t="s">
        <v>515</v>
      </c>
      <c r="D1289" s="277" t="s">
        <v>301</v>
      </c>
      <c r="E1289" s="279"/>
      <c r="F1289" s="280" t="s">
        <v>514</v>
      </c>
      <c r="G1289" s="281"/>
      <c r="H1289" s="282">
        <v>6</v>
      </c>
      <c r="I1289" s="282" t="s">
        <v>235</v>
      </c>
      <c r="J1289" s="66">
        <v>0</v>
      </c>
      <c r="K1289" s="66">
        <f>ROUND(H1289*J1289,1)</f>
        <v>0</v>
      </c>
      <c r="L1289" s="283">
        <v>6.7000000000000002E-4</v>
      </c>
      <c r="M1289" s="284">
        <f>ROUND(H1289*L1289,5)</f>
        <v>4.0200000000000001E-3</v>
      </c>
      <c r="N1289" s="283">
        <v>0</v>
      </c>
      <c r="O1289" s="284">
        <f>ROUND(H1289*N1289,5)</f>
        <v>0</v>
      </c>
    </row>
    <row r="1290" spans="1:15" ht="13.15" hidden="1" customHeight="1" outlineLevel="2">
      <c r="A1290" s="232"/>
      <c r="B1290" s="234"/>
      <c r="C1290" s="233"/>
      <c r="D1290" s="232"/>
      <c r="E1290" s="231"/>
      <c r="F1290" s="231"/>
      <c r="G1290" s="230"/>
      <c r="H1290" s="229">
        <v>0.85499999999999998</v>
      </c>
      <c r="I1290" s="229"/>
    </row>
    <row r="1291" spans="1:15" ht="13.15" hidden="1" customHeight="1" outlineLevel="2">
      <c r="A1291" s="232"/>
      <c r="B1291" s="234"/>
      <c r="C1291" s="233"/>
      <c r="D1291" s="232"/>
      <c r="E1291" s="231"/>
      <c r="F1291" s="231" t="s">
        <v>513</v>
      </c>
      <c r="G1291" s="230"/>
      <c r="H1291" s="229">
        <v>0.61499999999999999</v>
      </c>
      <c r="I1291" s="229"/>
    </row>
    <row r="1292" spans="1:15" ht="13.15" hidden="1" customHeight="1" outlineLevel="2">
      <c r="A1292" s="232"/>
      <c r="B1292" s="234"/>
      <c r="C1292" s="233"/>
      <c r="D1292" s="232"/>
      <c r="E1292" s="231"/>
      <c r="F1292" s="231" t="s">
        <v>512</v>
      </c>
      <c r="G1292" s="230"/>
      <c r="H1292" s="229">
        <v>4.53</v>
      </c>
      <c r="I1292" s="229"/>
    </row>
    <row r="1293" spans="1:15" ht="25.5" outlineLevel="1" collapsed="1">
      <c r="A1293" s="277">
        <f>MAX(A1235:A1292)+1</f>
        <v>235</v>
      </c>
      <c r="B1293" s="278" t="str">
        <f>CONCATENATE(MID(C1293,1,5),MID(C1293,7,4),MID(D1293,1,1),MID(A1293,1,3))</f>
        <v>776431111C235</v>
      </c>
      <c r="C1293" s="278" t="s">
        <v>511</v>
      </c>
      <c r="D1293" s="277" t="s">
        <v>301</v>
      </c>
      <c r="E1293" s="279"/>
      <c r="F1293" s="280" t="s">
        <v>510</v>
      </c>
      <c r="G1293" s="281"/>
      <c r="H1293" s="282">
        <v>1.2</v>
      </c>
      <c r="I1293" s="282" t="s">
        <v>235</v>
      </c>
      <c r="J1293" s="66">
        <v>0</v>
      </c>
      <c r="K1293" s="66">
        <f>ROUND(H1293*J1293,1)</f>
        <v>0</v>
      </c>
      <c r="L1293" s="283">
        <v>2.5999999999999998E-4</v>
      </c>
      <c r="M1293" s="284">
        <f>ROUND(H1293*L1293,5)</f>
        <v>3.1E-4</v>
      </c>
      <c r="N1293" s="283">
        <v>0</v>
      </c>
      <c r="O1293" s="284">
        <f>ROUND(H1293*N1293,5)</f>
        <v>0</v>
      </c>
    </row>
    <row r="1294" spans="1:15" ht="13.15" hidden="1" customHeight="1" outlineLevel="2">
      <c r="A1294" s="232"/>
      <c r="B1294" s="234"/>
      <c r="C1294" s="233"/>
      <c r="D1294" s="232"/>
      <c r="E1294" s="231"/>
      <c r="F1294" s="231"/>
      <c r="G1294" s="230"/>
      <c r="H1294" s="229">
        <v>8.5000000000000006E-2</v>
      </c>
      <c r="I1294" s="229"/>
    </row>
    <row r="1295" spans="1:15" ht="13.15" hidden="1" customHeight="1" outlineLevel="2">
      <c r="A1295" s="232"/>
      <c r="B1295" s="234"/>
      <c r="C1295" s="233"/>
      <c r="D1295" s="232"/>
      <c r="E1295" s="231"/>
      <c r="F1295" s="231" t="s">
        <v>509</v>
      </c>
      <c r="G1295" s="230"/>
      <c r="H1295" s="229">
        <v>1.115</v>
      </c>
      <c r="I1295" s="229"/>
    </row>
    <row r="1296" spans="1:15" ht="25.5" outlineLevel="1" collapsed="1">
      <c r="A1296" s="277">
        <f>MAX(A1262:A1295)+1</f>
        <v>236</v>
      </c>
      <c r="B1296" s="278" t="str">
        <f>CONCATENATE(MID(C1296,1,5),MID(C1296,7,4),MID(D1296,1,1),MID(A1296,1,3))</f>
        <v>776991132C236</v>
      </c>
      <c r="C1296" s="278" t="s">
        <v>508</v>
      </c>
      <c r="D1296" s="277" t="s">
        <v>301</v>
      </c>
      <c r="E1296" s="279"/>
      <c r="F1296" s="280" t="s">
        <v>507</v>
      </c>
      <c r="G1296" s="281"/>
      <c r="H1296" s="282">
        <v>137</v>
      </c>
      <c r="I1296" s="282" t="s">
        <v>153</v>
      </c>
      <c r="J1296" s="66">
        <v>0</v>
      </c>
      <c r="K1296" s="66">
        <f>ROUND(H1296*J1296,1)</f>
        <v>0</v>
      </c>
      <c r="L1296" s="283">
        <v>1E-4</v>
      </c>
      <c r="M1296" s="284">
        <f>ROUND(H1296*L1296,5)</f>
        <v>1.37E-2</v>
      </c>
      <c r="N1296" s="283">
        <v>0</v>
      </c>
      <c r="O1296" s="284">
        <f>ROUND(H1296*N1296,5)</f>
        <v>0</v>
      </c>
    </row>
    <row r="1297" spans="1:15" ht="13.15" hidden="1" customHeight="1" outlineLevel="2">
      <c r="A1297" s="232"/>
      <c r="B1297" s="234"/>
      <c r="C1297" s="233"/>
      <c r="D1297" s="232"/>
      <c r="E1297" s="231"/>
      <c r="F1297" s="231"/>
      <c r="G1297" s="230"/>
      <c r="H1297" s="229">
        <v>137</v>
      </c>
      <c r="I1297" s="229"/>
    </row>
    <row r="1298" spans="1:15" outlineLevel="1" collapsed="1">
      <c r="A1298" s="277">
        <f>MAX(A1269:A1297)+1</f>
        <v>237</v>
      </c>
      <c r="B1298" s="278" t="str">
        <f>CONCATENATE(MID(C1298,1,5),MID(C1298,7,4),MID(D1298,1,1),MID(A1298,1,3))</f>
        <v>998776101C237</v>
      </c>
      <c r="C1298" s="278" t="s">
        <v>506</v>
      </c>
      <c r="D1298" s="277" t="s">
        <v>301</v>
      </c>
      <c r="E1298" s="279"/>
      <c r="F1298" s="280" t="s">
        <v>477</v>
      </c>
      <c r="G1298" s="281"/>
      <c r="H1298" s="282">
        <v>1.2589999999999999</v>
      </c>
      <c r="I1298" s="297" t="s">
        <v>306</v>
      </c>
      <c r="J1298" s="66">
        <v>0</v>
      </c>
      <c r="K1298" s="66">
        <f>ROUND(H1298*J1298,1)</f>
        <v>0</v>
      </c>
      <c r="L1298" s="283">
        <v>0</v>
      </c>
      <c r="M1298" s="284">
        <f>ROUND(H1298*L1298,5)</f>
        <v>0</v>
      </c>
      <c r="N1298" s="283">
        <v>0</v>
      </c>
      <c r="O1298" s="284">
        <f>ROUND(H1298*N1298,5)</f>
        <v>0</v>
      </c>
    </row>
    <row r="1299" spans="1:15" ht="13.15" hidden="1" customHeight="1" outlineLevel="2">
      <c r="A1299" s="232"/>
      <c r="B1299" s="234"/>
      <c r="C1299" s="233"/>
      <c r="D1299" s="232"/>
      <c r="E1299" s="231"/>
      <c r="F1299" s="231" t="s">
        <v>311</v>
      </c>
      <c r="G1299" s="230"/>
      <c r="H1299" s="229">
        <v>1.2589999999999999</v>
      </c>
      <c r="I1299" s="229" t="s">
        <v>306</v>
      </c>
    </row>
    <row r="1300" spans="1:15" ht="13.15" customHeight="1" outlineLevel="1">
      <c r="A1300" s="205"/>
      <c r="B1300" s="205"/>
      <c r="C1300" s="205"/>
      <c r="D1300" s="205"/>
      <c r="E1300" s="207"/>
      <c r="F1300" s="207"/>
      <c r="G1300" s="206"/>
      <c r="H1300" s="204"/>
      <c r="I1300" s="205"/>
    </row>
    <row r="1301" spans="1:15" ht="13.15" customHeight="1" outlineLevel="1">
      <c r="A1301" s="226"/>
      <c r="B1301" s="226"/>
      <c r="C1301" s="226"/>
      <c r="D1301" s="226"/>
      <c r="E1301" s="228"/>
      <c r="F1301" s="228"/>
      <c r="G1301" s="227"/>
      <c r="H1301" s="225"/>
      <c r="I1301" s="226"/>
      <c r="J1301" s="225"/>
      <c r="K1301" s="225"/>
      <c r="L1301" s="225"/>
      <c r="M1301" s="225"/>
      <c r="N1301" s="225"/>
      <c r="O1301" s="225"/>
    </row>
    <row r="1302" spans="1:15" s="208" customFormat="1" ht="24" customHeight="1">
      <c r="A1302" s="216"/>
      <c r="B1302" s="216" t="s">
        <v>405</v>
      </c>
      <c r="C1302" s="217"/>
      <c r="D1302" s="216"/>
      <c r="E1302" s="215"/>
      <c r="F1302" s="214" t="s">
        <v>505</v>
      </c>
      <c r="G1302" s="213"/>
      <c r="H1302" s="212"/>
      <c r="I1302" s="210"/>
      <c r="J1302" s="211"/>
      <c r="K1302" s="210">
        <f>SUBTOTAL(9,K1303:K1343)</f>
        <v>0</v>
      </c>
      <c r="L1302" s="211"/>
      <c r="M1302" s="209">
        <f>SUBTOTAL(9,M1303:M1343)</f>
        <v>0.97187999999999997</v>
      </c>
      <c r="N1302" s="210"/>
      <c r="O1302" s="209">
        <f>SUBTOTAL(9,O1303:O1343)</f>
        <v>0</v>
      </c>
    </row>
    <row r="1303" spans="1:15" ht="13.15" customHeight="1" outlineLevel="1">
      <c r="A1303" s="223"/>
      <c r="B1303" s="224"/>
      <c r="C1303" s="222"/>
      <c r="D1303" s="223"/>
      <c r="E1303" s="222"/>
      <c r="F1303" s="222"/>
      <c r="G1303" s="221"/>
      <c r="H1303" s="220"/>
      <c r="I1303" s="220"/>
    </row>
    <row r="1304" spans="1:15" outlineLevel="1" collapsed="1">
      <c r="A1304" s="277">
        <f>MAX(A1298:A1303)+1</f>
        <v>238</v>
      </c>
      <c r="B1304" s="278" t="str">
        <f>CONCATENATE(MID(C1304,1,5),MID(C1304,7,4),MID(D1304,1,1),MID(A1304,1,3))</f>
        <v>781495111C238</v>
      </c>
      <c r="C1304" s="278" t="s">
        <v>504</v>
      </c>
      <c r="D1304" s="277" t="s">
        <v>301</v>
      </c>
      <c r="E1304" s="279"/>
      <c r="F1304" s="280" t="s">
        <v>503</v>
      </c>
      <c r="G1304" s="281"/>
      <c r="H1304" s="282">
        <v>68</v>
      </c>
      <c r="I1304" s="282" t="s">
        <v>153</v>
      </c>
      <c r="J1304" s="66">
        <v>0</v>
      </c>
      <c r="K1304" s="66">
        <f>ROUND(H1304*J1304,1)</f>
        <v>0</v>
      </c>
      <c r="L1304" s="283">
        <v>2.9999999999999997E-4</v>
      </c>
      <c r="M1304" s="284">
        <f>ROUND(H1304*L1304,5)</f>
        <v>2.0400000000000001E-2</v>
      </c>
      <c r="N1304" s="283">
        <v>0</v>
      </c>
      <c r="O1304" s="284">
        <f>ROUND(H1304*N1304,5)</f>
        <v>0</v>
      </c>
    </row>
    <row r="1305" spans="1:15" ht="13.15" hidden="1" customHeight="1" outlineLevel="2">
      <c r="A1305" s="232"/>
      <c r="B1305" s="234"/>
      <c r="C1305" s="233"/>
      <c r="D1305" s="232"/>
      <c r="E1305" s="231"/>
      <c r="F1305" s="231"/>
      <c r="G1305" s="230"/>
      <c r="H1305" s="229">
        <v>68</v>
      </c>
      <c r="I1305" s="229"/>
    </row>
    <row r="1306" spans="1:15" ht="51" outlineLevel="1" collapsed="1">
      <c r="A1306" s="277">
        <f>MAX(A1302:A1305)+1</f>
        <v>239</v>
      </c>
      <c r="B1306" s="278" t="str">
        <f>CONCATENATE(MID(C1306,1,5),MID(C1306,7,4),MID(D1306,1,1),MID(A1306,1,3))</f>
        <v>781474117C239</v>
      </c>
      <c r="C1306" s="278" t="s">
        <v>502</v>
      </c>
      <c r="D1306" s="277" t="s">
        <v>301</v>
      </c>
      <c r="E1306" s="279"/>
      <c r="F1306" s="280" t="s">
        <v>401</v>
      </c>
      <c r="G1306" s="281"/>
      <c r="H1306" s="282">
        <v>68</v>
      </c>
      <c r="I1306" s="282" t="s">
        <v>153</v>
      </c>
      <c r="J1306" s="66">
        <v>0</v>
      </c>
      <c r="K1306" s="66">
        <f>ROUND(H1306*J1306,1)</f>
        <v>0</v>
      </c>
      <c r="L1306" s="283">
        <v>3.2100000000000002E-3</v>
      </c>
      <c r="M1306" s="284">
        <f>ROUND(H1306*L1306,5)</f>
        <v>0.21828</v>
      </c>
      <c r="N1306" s="283">
        <v>0</v>
      </c>
      <c r="O1306" s="284">
        <f>ROUND(H1306*N1306,5)</f>
        <v>0</v>
      </c>
    </row>
    <row r="1307" spans="1:15" ht="13.15" hidden="1" customHeight="1" outlineLevel="2">
      <c r="A1307" s="232"/>
      <c r="B1307" s="234"/>
      <c r="C1307" s="233"/>
      <c r="D1307" s="232"/>
      <c r="E1307" s="231"/>
      <c r="F1307" s="231"/>
      <c r="G1307" s="230"/>
      <c r="H1307" s="229">
        <v>0.11899999999999999</v>
      </c>
      <c r="I1307" s="229"/>
    </row>
    <row r="1308" spans="1:15" ht="13.15" hidden="1" customHeight="1" outlineLevel="2">
      <c r="A1308" s="232"/>
      <c r="B1308" s="234"/>
      <c r="C1308" s="233"/>
      <c r="D1308" s="232"/>
      <c r="E1308" s="231" t="s">
        <v>331</v>
      </c>
      <c r="F1308" s="231"/>
      <c r="G1308" s="230"/>
      <c r="H1308" s="229" t="s">
        <v>324</v>
      </c>
      <c r="I1308" s="229"/>
    </row>
    <row r="1309" spans="1:15" ht="13.15" hidden="1" customHeight="1" outlineLevel="2">
      <c r="A1309" s="232"/>
      <c r="B1309" s="234"/>
      <c r="C1309" s="233"/>
      <c r="D1309" s="232"/>
      <c r="E1309" s="231"/>
      <c r="F1309" s="231" t="s">
        <v>501</v>
      </c>
      <c r="G1309" s="230"/>
      <c r="H1309" s="229">
        <v>15.39</v>
      </c>
      <c r="I1309" s="229"/>
    </row>
    <row r="1310" spans="1:15" ht="13.15" hidden="1" customHeight="1" outlineLevel="2">
      <c r="A1310" s="232"/>
      <c r="B1310" s="234"/>
      <c r="C1310" s="233"/>
      <c r="D1310" s="232"/>
      <c r="E1310" s="231"/>
      <c r="F1310" s="231" t="s">
        <v>460</v>
      </c>
      <c r="G1310" s="230"/>
      <c r="H1310" s="229">
        <v>-2.4000000000000004</v>
      </c>
      <c r="I1310" s="229"/>
    </row>
    <row r="1311" spans="1:15" ht="13.15" hidden="1" customHeight="1" outlineLevel="2">
      <c r="A1311" s="232"/>
      <c r="B1311" s="234"/>
      <c r="C1311" s="233"/>
      <c r="D1311" s="232"/>
      <c r="E1311" s="231" t="s">
        <v>378</v>
      </c>
      <c r="F1311" s="231"/>
      <c r="G1311" s="230"/>
      <c r="H1311" s="229" t="s">
        <v>324</v>
      </c>
      <c r="I1311" s="229"/>
    </row>
    <row r="1312" spans="1:15" ht="13.15" hidden="1" customHeight="1" outlineLevel="2">
      <c r="A1312" s="232"/>
      <c r="B1312" s="234"/>
      <c r="C1312" s="233"/>
      <c r="D1312" s="232"/>
      <c r="E1312" s="231"/>
      <c r="F1312" s="231" t="s">
        <v>500</v>
      </c>
      <c r="G1312" s="230"/>
      <c r="H1312" s="229">
        <v>7.68</v>
      </c>
      <c r="I1312" s="229"/>
    </row>
    <row r="1313" spans="1:9" ht="13.15" hidden="1" customHeight="1" outlineLevel="2">
      <c r="A1313" s="232"/>
      <c r="B1313" s="234"/>
      <c r="C1313" s="233"/>
      <c r="D1313" s="232"/>
      <c r="E1313" s="231"/>
      <c r="F1313" s="231" t="s">
        <v>499</v>
      </c>
      <c r="G1313" s="230"/>
      <c r="H1313" s="229">
        <v>-0.96</v>
      </c>
      <c r="I1313" s="229"/>
    </row>
    <row r="1314" spans="1:9" ht="13.15" hidden="1" customHeight="1" outlineLevel="2">
      <c r="A1314" s="232"/>
      <c r="B1314" s="234"/>
      <c r="C1314" s="233"/>
      <c r="D1314" s="232"/>
      <c r="E1314" s="231" t="s">
        <v>376</v>
      </c>
      <c r="F1314" s="231"/>
      <c r="G1314" s="230"/>
      <c r="H1314" s="229" t="s">
        <v>324</v>
      </c>
      <c r="I1314" s="229"/>
    </row>
    <row r="1315" spans="1:9" ht="13.15" hidden="1" customHeight="1" outlineLevel="2">
      <c r="A1315" s="232"/>
      <c r="B1315" s="234"/>
      <c r="C1315" s="233"/>
      <c r="D1315" s="232"/>
      <c r="E1315" s="231"/>
      <c r="F1315" s="231" t="s">
        <v>498</v>
      </c>
      <c r="G1315" s="230"/>
      <c r="H1315" s="229">
        <v>6.6899999999999995</v>
      </c>
      <c r="I1315" s="229"/>
    </row>
    <row r="1316" spans="1:9" ht="13.15" hidden="1" customHeight="1" outlineLevel="2">
      <c r="A1316" s="232"/>
      <c r="B1316" s="234"/>
      <c r="C1316" s="233"/>
      <c r="D1316" s="232"/>
      <c r="E1316" s="231"/>
      <c r="F1316" s="231" t="s">
        <v>497</v>
      </c>
      <c r="G1316" s="230"/>
      <c r="H1316" s="229">
        <v>11.700000000000001</v>
      </c>
      <c r="I1316" s="229"/>
    </row>
    <row r="1317" spans="1:9" ht="13.15" hidden="1" customHeight="1" outlineLevel="2">
      <c r="A1317" s="232"/>
      <c r="B1317" s="234"/>
      <c r="C1317" s="233"/>
      <c r="D1317" s="232"/>
      <c r="E1317" s="231"/>
      <c r="F1317" s="231" t="s">
        <v>496</v>
      </c>
      <c r="G1317" s="230"/>
      <c r="H1317" s="229">
        <v>2.6850000000000001</v>
      </c>
      <c r="I1317" s="229"/>
    </row>
    <row r="1318" spans="1:9" ht="13.15" hidden="1" customHeight="1" outlineLevel="2">
      <c r="A1318" s="232"/>
      <c r="B1318" s="234"/>
      <c r="C1318" s="233"/>
      <c r="D1318" s="232"/>
      <c r="E1318" s="231"/>
      <c r="F1318" s="231" t="s">
        <v>495</v>
      </c>
      <c r="G1318" s="230"/>
      <c r="H1318" s="229">
        <v>2.8499999999999996</v>
      </c>
      <c r="I1318" s="229"/>
    </row>
    <row r="1319" spans="1:9" ht="13.15" hidden="1" customHeight="1" outlineLevel="2">
      <c r="A1319" s="232"/>
      <c r="B1319" s="234"/>
      <c r="C1319" s="233"/>
      <c r="D1319" s="232"/>
      <c r="E1319" s="231"/>
      <c r="F1319" s="231" t="s">
        <v>494</v>
      </c>
      <c r="G1319" s="230"/>
      <c r="H1319" s="229">
        <v>3.7199999999999998</v>
      </c>
      <c r="I1319" s="229"/>
    </row>
    <row r="1320" spans="1:9" ht="13.15" hidden="1" customHeight="1" outlineLevel="2">
      <c r="A1320" s="232"/>
      <c r="B1320" s="234"/>
      <c r="C1320" s="233"/>
      <c r="D1320" s="232"/>
      <c r="E1320" s="231" t="s">
        <v>355</v>
      </c>
      <c r="G1320" s="230"/>
      <c r="H1320" s="229" t="s">
        <v>324</v>
      </c>
      <c r="I1320" s="229"/>
    </row>
    <row r="1321" spans="1:9" ht="13.15" hidden="1" customHeight="1" outlineLevel="2">
      <c r="A1321" s="232"/>
      <c r="B1321" s="234"/>
      <c r="C1321" s="233"/>
      <c r="D1321" s="232"/>
      <c r="E1321" s="231"/>
      <c r="F1321" s="231" t="s">
        <v>493</v>
      </c>
      <c r="G1321" s="230"/>
      <c r="H1321" s="229">
        <v>6.24</v>
      </c>
      <c r="I1321" s="229"/>
    </row>
    <row r="1322" spans="1:9" ht="13.15" hidden="1" customHeight="1" outlineLevel="2">
      <c r="A1322" s="232"/>
      <c r="B1322" s="234"/>
      <c r="C1322" s="233"/>
      <c r="D1322" s="232"/>
      <c r="E1322" s="231"/>
      <c r="F1322" s="231" t="s">
        <v>490</v>
      </c>
      <c r="G1322" s="230"/>
      <c r="H1322" s="229">
        <v>-0.84</v>
      </c>
      <c r="I1322" s="229"/>
    </row>
    <row r="1323" spans="1:9" ht="13.15" hidden="1" customHeight="1" outlineLevel="2">
      <c r="A1323" s="232"/>
      <c r="B1323" s="234"/>
      <c r="C1323" s="233"/>
      <c r="D1323" s="232"/>
      <c r="E1323" s="231" t="s">
        <v>329</v>
      </c>
      <c r="G1323" s="230"/>
      <c r="H1323" s="229" t="s">
        <v>324</v>
      </c>
      <c r="I1323" s="229"/>
    </row>
    <row r="1324" spans="1:9" ht="13.15" hidden="1" customHeight="1" outlineLevel="2">
      <c r="A1324" s="232"/>
      <c r="B1324" s="234"/>
      <c r="C1324" s="233"/>
      <c r="D1324" s="232"/>
      <c r="E1324" s="231"/>
      <c r="F1324" s="231" t="s">
        <v>492</v>
      </c>
      <c r="G1324" s="230"/>
      <c r="H1324" s="229">
        <v>2.1120000000000001</v>
      </c>
      <c r="I1324" s="229"/>
    </row>
    <row r="1325" spans="1:9" ht="13.15" hidden="1" customHeight="1" outlineLevel="2">
      <c r="A1325" s="232"/>
      <c r="B1325" s="234"/>
      <c r="C1325" s="233"/>
      <c r="D1325" s="232"/>
      <c r="E1325" s="231" t="s">
        <v>327</v>
      </c>
      <c r="G1325" s="230"/>
      <c r="H1325" s="229" t="s">
        <v>324</v>
      </c>
      <c r="I1325" s="229"/>
    </row>
    <row r="1326" spans="1:9" ht="13.15" hidden="1" customHeight="1" outlineLevel="2">
      <c r="A1326" s="232"/>
      <c r="B1326" s="234"/>
      <c r="C1326" s="233"/>
      <c r="D1326" s="232"/>
      <c r="E1326" s="231"/>
      <c r="F1326" s="231" t="s">
        <v>491</v>
      </c>
      <c r="G1326" s="230"/>
      <c r="H1326" s="229">
        <v>5.9039999999999999</v>
      </c>
      <c r="I1326" s="229"/>
    </row>
    <row r="1327" spans="1:9" ht="13.15" hidden="1" customHeight="1" outlineLevel="2">
      <c r="A1327" s="232"/>
      <c r="B1327" s="234"/>
      <c r="C1327" s="233"/>
      <c r="D1327" s="232"/>
      <c r="E1327" s="231"/>
      <c r="F1327" s="231" t="s">
        <v>490</v>
      </c>
      <c r="G1327" s="230"/>
      <c r="H1327" s="229">
        <v>-0.84</v>
      </c>
      <c r="I1327" s="229"/>
    </row>
    <row r="1328" spans="1:9" ht="13.15" hidden="1" customHeight="1" outlineLevel="2">
      <c r="A1328" s="232"/>
      <c r="B1328" s="234"/>
      <c r="C1328" s="233"/>
      <c r="D1328" s="232"/>
      <c r="E1328" s="231"/>
      <c r="F1328" s="231" t="s">
        <v>350</v>
      </c>
      <c r="G1328" s="230"/>
      <c r="H1328" s="229">
        <v>-0.3</v>
      </c>
      <c r="I1328" s="229"/>
    </row>
    <row r="1329" spans="1:15" ht="13.15" hidden="1" customHeight="1" outlineLevel="2">
      <c r="A1329" s="232"/>
      <c r="B1329" s="234"/>
      <c r="C1329" s="233"/>
      <c r="D1329" s="232"/>
      <c r="E1329" s="231"/>
      <c r="F1329" s="231" t="s">
        <v>349</v>
      </c>
      <c r="G1329" s="230"/>
      <c r="H1329" s="229">
        <v>0.13500000000000001</v>
      </c>
      <c r="I1329" s="229"/>
    </row>
    <row r="1330" spans="1:15" ht="13.15" hidden="1" customHeight="1" outlineLevel="2">
      <c r="A1330" s="232"/>
      <c r="B1330" s="234"/>
      <c r="C1330" s="233"/>
      <c r="D1330" s="232"/>
      <c r="E1330" s="231" t="s">
        <v>325</v>
      </c>
      <c r="G1330" s="230"/>
      <c r="H1330" s="229" t="s">
        <v>324</v>
      </c>
      <c r="I1330" s="229"/>
    </row>
    <row r="1331" spans="1:15" ht="13.15" hidden="1" customHeight="1" outlineLevel="2">
      <c r="A1331" s="232"/>
      <c r="B1331" s="234"/>
      <c r="C1331" s="233"/>
      <c r="D1331" s="232"/>
      <c r="E1331" s="231"/>
      <c r="F1331" s="231" t="s">
        <v>489</v>
      </c>
      <c r="G1331" s="230"/>
      <c r="H1331" s="229">
        <v>8.1150000000000002</v>
      </c>
      <c r="I1331" s="229"/>
    </row>
    <row r="1332" spans="1:15" s="294" customFormat="1" ht="38.25" outlineLevel="1" collapsed="1">
      <c r="A1332" s="285">
        <f>MAX(A1306:A1331)+1</f>
        <v>240</v>
      </c>
      <c r="B1332" s="286" t="str">
        <f>CONCATENATE(MID(C1332,1,3),MID(C1332,5,6),MID(D1332,1,1),MID(A1332,1,3))</f>
        <v>597612550M240</v>
      </c>
      <c r="C1332" s="286" t="s">
        <v>488</v>
      </c>
      <c r="D1332" s="285" t="s">
        <v>487</v>
      </c>
      <c r="E1332" s="287"/>
      <c r="F1332" s="288" t="s">
        <v>486</v>
      </c>
      <c r="G1332" s="289"/>
      <c r="H1332" s="290">
        <v>74</v>
      </c>
      <c r="I1332" s="290" t="s">
        <v>153</v>
      </c>
      <c r="J1332" s="291">
        <v>0</v>
      </c>
      <c r="K1332" s="291">
        <f>ROUND(H1332*J1332,1)</f>
        <v>0</v>
      </c>
      <c r="L1332" s="292">
        <v>9.7999999999999997E-3</v>
      </c>
      <c r="M1332" s="293">
        <f>ROUND(H1332*L1332,5)</f>
        <v>0.72519999999999996</v>
      </c>
      <c r="N1332" s="292">
        <v>0</v>
      </c>
      <c r="O1332" s="293">
        <f>ROUND(H1332*N1332,5)</f>
        <v>0</v>
      </c>
    </row>
    <row r="1333" spans="1:15" ht="13.15" hidden="1" customHeight="1" outlineLevel="2">
      <c r="A1333" s="232"/>
      <c r="B1333" s="234"/>
      <c r="C1333" s="233"/>
      <c r="D1333" s="232"/>
      <c r="E1333" s="231"/>
      <c r="F1333" s="231"/>
      <c r="G1333" s="230"/>
      <c r="H1333" s="229">
        <v>68</v>
      </c>
      <c r="I1333" s="229"/>
    </row>
    <row r="1334" spans="1:15" ht="13.15" hidden="1" customHeight="1" outlineLevel="2">
      <c r="A1334" s="232"/>
      <c r="B1334" s="234"/>
      <c r="C1334" s="233"/>
      <c r="D1334" s="232"/>
      <c r="E1334" s="231"/>
      <c r="F1334" s="231" t="s">
        <v>485</v>
      </c>
      <c r="G1334" s="235">
        <v>0.09</v>
      </c>
      <c r="H1334" s="229">
        <v>6.12</v>
      </c>
      <c r="I1334" s="229"/>
    </row>
    <row r="1335" spans="1:15" ht="13.15" hidden="1" customHeight="1" outlineLevel="2">
      <c r="A1335" s="232"/>
      <c r="B1335" s="234"/>
      <c r="C1335" s="233"/>
      <c r="D1335" s="232"/>
      <c r="E1335" s="231"/>
      <c r="F1335" s="231" t="s">
        <v>484</v>
      </c>
      <c r="G1335" s="235"/>
      <c r="H1335" s="229">
        <v>-0.12</v>
      </c>
      <c r="I1335" s="229"/>
    </row>
    <row r="1336" spans="1:15" ht="25.5" outlineLevel="1" collapsed="1">
      <c r="A1336" s="277">
        <f>MAX(A1332:A1335)+1</f>
        <v>241</v>
      </c>
      <c r="B1336" s="278" t="str">
        <f>CONCATENATE(MID(C1336,1,5),MID(C1336,7,4),MID(D1336,1,1),MID(A1336,1,3))</f>
        <v>781494111C241</v>
      </c>
      <c r="C1336" s="278" t="s">
        <v>481</v>
      </c>
      <c r="D1336" s="277" t="s">
        <v>301</v>
      </c>
      <c r="E1336" s="279"/>
      <c r="F1336" s="280" t="s">
        <v>483</v>
      </c>
      <c r="G1336" s="281"/>
      <c r="H1336" s="282">
        <v>3</v>
      </c>
      <c r="I1336" s="282" t="s">
        <v>235</v>
      </c>
      <c r="J1336" s="66">
        <v>0</v>
      </c>
      <c r="K1336" s="66">
        <f>ROUND(H1336*J1336,1)</f>
        <v>0</v>
      </c>
      <c r="L1336" s="283">
        <v>2.5100000000000001E-3</v>
      </c>
      <c r="M1336" s="284">
        <f>ROUND(H1336*L1336,5)</f>
        <v>7.5300000000000002E-3</v>
      </c>
      <c r="N1336" s="283">
        <v>0</v>
      </c>
      <c r="O1336" s="284">
        <f>ROUND(H1336*N1336,5)</f>
        <v>0</v>
      </c>
    </row>
    <row r="1337" spans="1:15" ht="13.15" hidden="1" customHeight="1" outlineLevel="2">
      <c r="A1337" s="232"/>
      <c r="B1337" s="234"/>
      <c r="C1337" s="233"/>
      <c r="D1337" s="232"/>
      <c r="E1337" s="231"/>
      <c r="F1337" s="231" t="s">
        <v>482</v>
      </c>
      <c r="G1337" s="230"/>
      <c r="H1337" s="229">
        <v>3</v>
      </c>
      <c r="I1337" s="229"/>
    </row>
    <row r="1338" spans="1:15" ht="25.5" outlineLevel="1" collapsed="1">
      <c r="A1338" s="277">
        <f>MAX(A1332:A1337)+1</f>
        <v>242</v>
      </c>
      <c r="B1338" s="278" t="str">
        <f>CONCATENATE(MID(C1338,1,5),MID(C1338,7,4),MID(D1338,1,1),MID(A1338,1,3))</f>
        <v>781494111C242</v>
      </c>
      <c r="C1338" s="278" t="s">
        <v>481</v>
      </c>
      <c r="D1338" s="277" t="s">
        <v>301</v>
      </c>
      <c r="E1338" s="279"/>
      <c r="F1338" s="280" t="s">
        <v>480</v>
      </c>
      <c r="G1338" s="281"/>
      <c r="H1338" s="282">
        <v>1.5</v>
      </c>
      <c r="I1338" s="282" t="s">
        <v>235</v>
      </c>
      <c r="J1338" s="66">
        <v>0</v>
      </c>
      <c r="K1338" s="66">
        <f>ROUND(H1338*J1338,1)</f>
        <v>0</v>
      </c>
      <c r="L1338" s="283">
        <v>3.1E-4</v>
      </c>
      <c r="M1338" s="284">
        <f>ROUND(H1338*L1338,5)</f>
        <v>4.6999999999999999E-4</v>
      </c>
      <c r="N1338" s="283">
        <v>0</v>
      </c>
      <c r="O1338" s="284">
        <f>ROUND(H1338*N1338,5)</f>
        <v>0</v>
      </c>
    </row>
    <row r="1339" spans="1:15" ht="13.15" hidden="1" customHeight="1" outlineLevel="2">
      <c r="A1339" s="232"/>
      <c r="B1339" s="234"/>
      <c r="C1339" s="233"/>
      <c r="D1339" s="232"/>
      <c r="E1339" s="231"/>
      <c r="F1339" s="231" t="s">
        <v>479</v>
      </c>
      <c r="G1339" s="230"/>
      <c r="H1339" s="229">
        <v>1.5</v>
      </c>
      <c r="I1339" s="229"/>
    </row>
    <row r="1340" spans="1:15" outlineLevel="1" collapsed="1">
      <c r="A1340" s="277">
        <f>MAX(A1336:A1339)+1</f>
        <v>243</v>
      </c>
      <c r="B1340" s="278" t="str">
        <f>CONCATENATE(MID(C1340,1,5),MID(C1340,7,4),MID(D1340,1,1),MID(A1340,1,3))</f>
        <v>998781101C243</v>
      </c>
      <c r="C1340" s="278" t="s">
        <v>478</v>
      </c>
      <c r="D1340" s="277" t="s">
        <v>301</v>
      </c>
      <c r="E1340" s="279"/>
      <c r="F1340" s="280" t="s">
        <v>477</v>
      </c>
      <c r="G1340" s="281"/>
      <c r="H1340" s="282">
        <v>0.97199999999999998</v>
      </c>
      <c r="I1340" s="282" t="s">
        <v>306</v>
      </c>
      <c r="J1340" s="66">
        <v>0</v>
      </c>
      <c r="K1340" s="66">
        <f>ROUND(H1340*J1340,1)</f>
        <v>0</v>
      </c>
      <c r="L1340" s="283">
        <v>0</v>
      </c>
      <c r="M1340" s="284">
        <f>ROUND(H1340*L1340,5)</f>
        <v>0</v>
      </c>
      <c r="N1340" s="283">
        <v>0</v>
      </c>
      <c r="O1340" s="284">
        <f>ROUND(H1340*N1340,5)</f>
        <v>0</v>
      </c>
    </row>
    <row r="1341" spans="1:15" ht="13.15" hidden="1" customHeight="1" outlineLevel="2">
      <c r="A1341" s="232"/>
      <c r="B1341" s="234"/>
      <c r="C1341" s="233"/>
      <c r="D1341" s="232"/>
      <c r="E1341" s="231"/>
      <c r="F1341" s="231" t="s">
        <v>311</v>
      </c>
      <c r="G1341" s="230"/>
      <c r="H1341" s="229">
        <v>0.97199999999999998</v>
      </c>
      <c r="I1341" s="229" t="s">
        <v>306</v>
      </c>
    </row>
    <row r="1342" spans="1:15" ht="13.15" customHeight="1" outlineLevel="1">
      <c r="A1342" s="205"/>
      <c r="B1342" s="205"/>
      <c r="C1342" s="205"/>
      <c r="D1342" s="205"/>
      <c r="E1342" s="207"/>
      <c r="F1342" s="207"/>
      <c r="G1342" s="206"/>
      <c r="H1342" s="204"/>
      <c r="I1342" s="205"/>
    </row>
    <row r="1343" spans="1:15" ht="13.15" customHeight="1" outlineLevel="1">
      <c r="A1343" s="226"/>
      <c r="B1343" s="226"/>
      <c r="C1343" s="226"/>
      <c r="D1343" s="226"/>
      <c r="E1343" s="228"/>
      <c r="F1343" s="228"/>
      <c r="G1343" s="227"/>
      <c r="H1343" s="225"/>
      <c r="I1343" s="226"/>
      <c r="J1343" s="225"/>
      <c r="K1343" s="225"/>
      <c r="L1343" s="225"/>
      <c r="M1343" s="225"/>
      <c r="N1343" s="225"/>
      <c r="O1343" s="225"/>
    </row>
    <row r="1344" spans="1:15" s="208" customFormat="1" ht="24" customHeight="1">
      <c r="A1344" s="216"/>
      <c r="B1344" s="216" t="s">
        <v>405</v>
      </c>
      <c r="C1344" s="217"/>
      <c r="D1344" s="216"/>
      <c r="E1344" s="215"/>
      <c r="F1344" s="214" t="s">
        <v>476</v>
      </c>
      <c r="G1344" s="213"/>
      <c r="H1344" s="212"/>
      <c r="I1344" s="210"/>
      <c r="J1344" s="211"/>
      <c r="K1344" s="210">
        <f>SUBTOTAL(9,K1345:K1429)</f>
        <v>0</v>
      </c>
      <c r="L1344" s="211"/>
      <c r="M1344" s="209">
        <f>SUBTOTAL(9,M1345:M1429)</f>
        <v>4.0959999999999996E-2</v>
      </c>
      <c r="N1344" s="210"/>
      <c r="O1344" s="209">
        <f>SUBTOTAL(9,O1345:O1429)</f>
        <v>0</v>
      </c>
    </row>
    <row r="1345" spans="1:15" ht="13.15" customHeight="1" outlineLevel="1">
      <c r="A1345" s="223"/>
      <c r="B1345" s="224"/>
      <c r="C1345" s="222"/>
      <c r="D1345" s="223"/>
      <c r="E1345" s="222"/>
      <c r="F1345" s="222"/>
      <c r="G1345" s="221"/>
      <c r="H1345" s="220"/>
      <c r="I1345" s="220"/>
    </row>
    <row r="1346" spans="1:15" ht="63.75" outlineLevel="1" collapsed="1">
      <c r="A1346" s="277">
        <f>MAX(A1340:A1345)+1</f>
        <v>244</v>
      </c>
      <c r="B1346" s="278" t="str">
        <f>CONCATENATE(MID(C1346,1,5),MID(C1346,7,4),MID(D1346,1,1),MID(A1346,1,3))</f>
        <v>783817421C244</v>
      </c>
      <c r="C1346" s="278" t="s">
        <v>462</v>
      </c>
      <c r="D1346" s="277" t="s">
        <v>301</v>
      </c>
      <c r="E1346" s="279"/>
      <c r="F1346" s="280" t="s">
        <v>400</v>
      </c>
      <c r="G1346" s="281"/>
      <c r="H1346" s="282">
        <v>24</v>
      </c>
      <c r="I1346" s="282" t="s">
        <v>153</v>
      </c>
      <c r="J1346" s="66">
        <v>0</v>
      </c>
      <c r="K1346" s="66">
        <f>ROUND(H1346*J1346,1)</f>
        <v>0</v>
      </c>
      <c r="L1346" s="283">
        <v>6.2E-4</v>
      </c>
      <c r="M1346" s="284">
        <f>ROUND(H1346*L1346,5)</f>
        <v>1.4880000000000001E-2</v>
      </c>
      <c r="N1346" s="283">
        <v>0</v>
      </c>
      <c r="O1346" s="284">
        <f>ROUND(H1346*N1346,5)</f>
        <v>0</v>
      </c>
    </row>
    <row r="1347" spans="1:15" ht="13.15" hidden="1" customHeight="1" outlineLevel="2">
      <c r="A1347" s="232"/>
      <c r="B1347" s="234"/>
      <c r="C1347" s="233"/>
      <c r="D1347" s="232"/>
      <c r="E1347" s="231"/>
      <c r="F1347" s="231"/>
      <c r="G1347" s="230"/>
      <c r="H1347" s="229">
        <v>0.21</v>
      </c>
      <c r="I1347" s="229"/>
    </row>
    <row r="1348" spans="1:15" ht="13.15" hidden="1" customHeight="1" outlineLevel="2">
      <c r="A1348" s="232"/>
      <c r="B1348" s="234"/>
      <c r="C1348" s="233"/>
      <c r="D1348" s="232"/>
      <c r="E1348" s="231" t="s">
        <v>334</v>
      </c>
      <c r="F1348" s="231"/>
      <c r="G1348" s="230"/>
      <c r="H1348" s="229" t="s">
        <v>324</v>
      </c>
      <c r="I1348" s="229"/>
    </row>
    <row r="1349" spans="1:15" ht="13.15" hidden="1" customHeight="1" outlineLevel="2">
      <c r="A1349" s="232"/>
      <c r="B1349" s="234"/>
      <c r="C1349" s="233"/>
      <c r="D1349" s="232"/>
      <c r="E1349" s="231"/>
      <c r="F1349" s="231" t="s">
        <v>475</v>
      </c>
      <c r="G1349" s="230"/>
      <c r="H1349" s="229">
        <v>25.754999999999995</v>
      </c>
      <c r="I1349" s="229"/>
    </row>
    <row r="1350" spans="1:15" ht="13.15" hidden="1" customHeight="1" outlineLevel="2">
      <c r="A1350" s="232"/>
      <c r="B1350" s="234"/>
      <c r="C1350" s="233"/>
      <c r="D1350" s="232"/>
      <c r="E1350" s="231"/>
      <c r="F1350" s="231" t="s">
        <v>474</v>
      </c>
      <c r="G1350" s="230"/>
      <c r="H1350" s="229">
        <v>-2.1749999999999998</v>
      </c>
      <c r="I1350" s="229"/>
    </row>
    <row r="1351" spans="1:15" ht="13.15" hidden="1" customHeight="1" outlineLevel="2">
      <c r="A1351" s="232"/>
      <c r="B1351" s="234"/>
      <c r="C1351" s="233"/>
      <c r="D1351" s="232"/>
      <c r="E1351" s="231"/>
      <c r="F1351" s="231" t="s">
        <v>460</v>
      </c>
      <c r="G1351" s="230"/>
      <c r="H1351" s="229">
        <v>-2.4000000000000004</v>
      </c>
      <c r="I1351" s="229"/>
    </row>
    <row r="1352" spans="1:15" ht="13.15" hidden="1" customHeight="1" outlineLevel="2">
      <c r="A1352" s="232"/>
      <c r="B1352" s="234"/>
      <c r="C1352" s="233"/>
      <c r="D1352" s="232"/>
      <c r="E1352" s="231"/>
      <c r="F1352" s="231" t="s">
        <v>473</v>
      </c>
      <c r="G1352" s="230"/>
      <c r="H1352" s="229">
        <v>-1.7249999999999999</v>
      </c>
      <c r="I1352" s="229"/>
    </row>
    <row r="1353" spans="1:15" ht="13.15" hidden="1" customHeight="1" outlineLevel="2">
      <c r="A1353" s="232"/>
      <c r="B1353" s="234"/>
      <c r="C1353" s="233"/>
      <c r="D1353" s="232"/>
      <c r="E1353" s="231"/>
      <c r="F1353" s="231" t="s">
        <v>472</v>
      </c>
      <c r="G1353" s="230"/>
      <c r="H1353" s="229">
        <v>-3.6450000000000005</v>
      </c>
      <c r="I1353" s="229"/>
    </row>
    <row r="1354" spans="1:15" ht="13.15" hidden="1" customHeight="1" outlineLevel="2">
      <c r="A1354" s="232"/>
      <c r="B1354" s="234"/>
      <c r="C1354" s="233"/>
      <c r="D1354" s="232"/>
      <c r="E1354" s="231"/>
      <c r="F1354" s="231" t="s">
        <v>471</v>
      </c>
      <c r="G1354" s="230"/>
      <c r="H1354" s="229">
        <v>14.52</v>
      </c>
      <c r="I1354" s="229"/>
    </row>
    <row r="1355" spans="1:15" ht="13.15" hidden="1" customHeight="1" outlineLevel="2">
      <c r="A1355" s="232"/>
      <c r="B1355" s="234"/>
      <c r="C1355" s="233"/>
      <c r="D1355" s="232"/>
      <c r="E1355" s="231"/>
      <c r="F1355" s="231" t="s">
        <v>470</v>
      </c>
      <c r="G1355" s="230"/>
      <c r="H1355" s="229">
        <v>-7.2900000000000009</v>
      </c>
      <c r="I1355" s="229"/>
    </row>
    <row r="1356" spans="1:15" ht="13.15" hidden="1" customHeight="1" outlineLevel="2">
      <c r="A1356" s="232"/>
      <c r="B1356" s="234"/>
      <c r="C1356" s="233"/>
      <c r="D1356" s="232"/>
      <c r="E1356" s="231"/>
      <c r="F1356" s="231" t="s">
        <v>454</v>
      </c>
      <c r="G1356" s="230"/>
      <c r="H1356" s="229">
        <v>1.2000000000000002</v>
      </c>
      <c r="I1356" s="229"/>
    </row>
    <row r="1357" spans="1:15" ht="13.15" hidden="1" customHeight="1" outlineLevel="2">
      <c r="A1357" s="232"/>
      <c r="B1357" s="234"/>
      <c r="C1357" s="233"/>
      <c r="D1357" s="232"/>
      <c r="E1357" s="231"/>
      <c r="F1357" s="231" t="s">
        <v>453</v>
      </c>
      <c r="G1357" s="230"/>
      <c r="H1357" s="229">
        <v>-1.2000000000000002</v>
      </c>
      <c r="I1357" s="229"/>
    </row>
    <row r="1358" spans="1:15" ht="13.15" hidden="1" customHeight="1" outlineLevel="2">
      <c r="A1358" s="232"/>
      <c r="B1358" s="234"/>
      <c r="C1358" s="233"/>
      <c r="D1358" s="232"/>
      <c r="E1358" s="231"/>
      <c r="F1358" s="231" t="s">
        <v>469</v>
      </c>
      <c r="G1358" s="230"/>
      <c r="H1358" s="229">
        <v>0.75</v>
      </c>
      <c r="I1358" s="229"/>
    </row>
    <row r="1359" spans="1:15" ht="51" outlineLevel="1" collapsed="1">
      <c r="A1359" s="277">
        <f>MAX(A1344:A1358)+1</f>
        <v>245</v>
      </c>
      <c r="B1359" s="278" t="str">
        <f>CONCATENATE(MID(C1359,1,5),MID(C1359,7,4),MID(D1359,1,1),MID(A1359,1,3))</f>
        <v>783817421C245</v>
      </c>
      <c r="C1359" s="278" t="s">
        <v>462</v>
      </c>
      <c r="D1359" s="277" t="s">
        <v>301</v>
      </c>
      <c r="E1359" s="279"/>
      <c r="F1359" s="280" t="s">
        <v>468</v>
      </c>
      <c r="G1359" s="281"/>
      <c r="H1359" s="282">
        <v>2.2000000000000002</v>
      </c>
      <c r="I1359" s="282" t="s">
        <v>153</v>
      </c>
      <c r="J1359" s="66">
        <v>0</v>
      </c>
      <c r="K1359" s="66">
        <f>ROUND(H1359*J1359,1)</f>
        <v>0</v>
      </c>
      <c r="L1359" s="283">
        <v>6.2E-4</v>
      </c>
      <c r="M1359" s="284">
        <f>ROUND(H1359*L1359,5)</f>
        <v>1.3600000000000001E-3</v>
      </c>
      <c r="N1359" s="283">
        <v>0</v>
      </c>
      <c r="O1359" s="284">
        <f>ROUND(H1359*N1359,5)</f>
        <v>0</v>
      </c>
    </row>
    <row r="1360" spans="1:15" ht="13.15" hidden="1" customHeight="1" outlineLevel="2">
      <c r="A1360" s="232"/>
      <c r="B1360" s="234"/>
      <c r="C1360" s="233"/>
      <c r="D1360" s="232"/>
      <c r="E1360" s="231" t="s">
        <v>467</v>
      </c>
      <c r="F1360" s="231"/>
      <c r="G1360" s="230"/>
      <c r="H1360" s="229">
        <v>7.5999999999999998E-2</v>
      </c>
      <c r="I1360" s="229"/>
    </row>
    <row r="1361" spans="1:15" ht="13.15" hidden="1" customHeight="1" outlineLevel="2">
      <c r="A1361" s="232"/>
      <c r="B1361" s="234"/>
      <c r="C1361" s="233"/>
      <c r="D1361" s="232"/>
      <c r="E1361" s="231"/>
      <c r="F1361" s="231" t="s">
        <v>466</v>
      </c>
      <c r="G1361" s="230"/>
      <c r="H1361" s="229">
        <v>2.8432499999999998</v>
      </c>
      <c r="I1361" s="229"/>
    </row>
    <row r="1362" spans="1:15" ht="13.15" hidden="1" customHeight="1" outlineLevel="2">
      <c r="A1362" s="232"/>
      <c r="B1362" s="234"/>
      <c r="C1362" s="233"/>
      <c r="D1362" s="232"/>
      <c r="E1362" s="231"/>
      <c r="F1362" s="231" t="s">
        <v>317</v>
      </c>
      <c r="G1362" s="230"/>
      <c r="H1362" s="229">
        <v>-1.379</v>
      </c>
      <c r="I1362" s="229"/>
    </row>
    <row r="1363" spans="1:15" ht="13.15" hidden="1" customHeight="1" outlineLevel="2">
      <c r="A1363" s="232"/>
      <c r="B1363" s="234"/>
      <c r="C1363" s="233"/>
      <c r="D1363" s="232"/>
      <c r="E1363" s="231" t="s">
        <v>465</v>
      </c>
      <c r="F1363" s="231"/>
      <c r="G1363" s="230"/>
      <c r="H1363" s="229"/>
      <c r="I1363" s="229"/>
    </row>
    <row r="1364" spans="1:15" ht="13.15" hidden="1" customHeight="1" outlineLevel="2">
      <c r="A1364" s="232"/>
      <c r="B1364" s="234"/>
      <c r="C1364" s="233"/>
      <c r="D1364" s="232"/>
      <c r="E1364" s="231"/>
      <c r="F1364" s="231" t="s">
        <v>464</v>
      </c>
      <c r="G1364" s="230"/>
      <c r="H1364" s="229">
        <v>0.51400000000000001</v>
      </c>
      <c r="I1364" s="229"/>
    </row>
    <row r="1365" spans="1:15" ht="13.15" hidden="1" customHeight="1" outlineLevel="2">
      <c r="A1365" s="232"/>
      <c r="B1365" s="234"/>
      <c r="C1365" s="233"/>
      <c r="D1365" s="232"/>
      <c r="E1365" s="231"/>
      <c r="F1365" s="231" t="s">
        <v>463</v>
      </c>
      <c r="G1365" s="230"/>
      <c r="H1365" s="229">
        <v>0.14560000000000001</v>
      </c>
      <c r="I1365" s="229"/>
    </row>
    <row r="1366" spans="1:15" ht="25.5" outlineLevel="1" collapsed="1">
      <c r="A1366" s="277">
        <f>MAX(A1355:A1365)+1</f>
        <v>246</v>
      </c>
      <c r="B1366" s="278" t="str">
        <f>CONCATENATE(MID(C1366,1,5),MID(C1366,7,4),MID(D1366,1,1),MID(A1366,1,3))</f>
        <v>783817421C246</v>
      </c>
      <c r="C1366" s="278" t="s">
        <v>462</v>
      </c>
      <c r="D1366" s="277" t="s">
        <v>301</v>
      </c>
      <c r="E1366" s="279"/>
      <c r="F1366" s="280" t="s">
        <v>399</v>
      </c>
      <c r="G1366" s="281"/>
      <c r="H1366" s="282">
        <v>18</v>
      </c>
      <c r="I1366" s="282" t="s">
        <v>153</v>
      </c>
      <c r="J1366" s="66">
        <v>0</v>
      </c>
      <c r="K1366" s="66">
        <f>ROUND(H1366*J1366,1)</f>
        <v>0</v>
      </c>
      <c r="L1366" s="283">
        <v>6.2E-4</v>
      </c>
      <c r="M1366" s="284">
        <f>ROUND(H1366*L1366,5)</f>
        <v>1.116E-2</v>
      </c>
      <c r="N1366" s="283">
        <v>0</v>
      </c>
      <c r="O1366" s="284">
        <f>ROUND(H1366*N1366,5)</f>
        <v>0</v>
      </c>
    </row>
    <row r="1367" spans="1:15" ht="13.15" hidden="1" customHeight="1" outlineLevel="2">
      <c r="A1367" s="232"/>
      <c r="B1367" s="234"/>
      <c r="C1367" s="233"/>
      <c r="D1367" s="232"/>
      <c r="E1367" s="231"/>
      <c r="F1367" s="231"/>
      <c r="G1367" s="230"/>
      <c r="H1367" s="229">
        <v>0.73299999999999998</v>
      </c>
      <c r="I1367" s="229"/>
    </row>
    <row r="1368" spans="1:15" ht="13.15" hidden="1" customHeight="1" outlineLevel="2">
      <c r="A1368" s="232"/>
      <c r="B1368" s="234"/>
      <c r="C1368" s="233"/>
      <c r="D1368" s="232"/>
      <c r="E1368" s="231" t="s">
        <v>337</v>
      </c>
      <c r="F1368" s="231"/>
      <c r="G1368" s="230"/>
      <c r="H1368" s="229" t="s">
        <v>324</v>
      </c>
      <c r="I1368" s="229"/>
    </row>
    <row r="1369" spans="1:15" ht="13.15" hidden="1" customHeight="1" outlineLevel="2">
      <c r="A1369" s="232"/>
      <c r="B1369" s="234"/>
      <c r="C1369" s="233"/>
      <c r="D1369" s="232"/>
      <c r="E1369" s="231"/>
      <c r="F1369" s="231" t="s">
        <v>461</v>
      </c>
      <c r="G1369" s="230"/>
      <c r="H1369" s="229">
        <v>11.100000000000001</v>
      </c>
      <c r="I1369" s="229"/>
    </row>
    <row r="1370" spans="1:15" ht="13.15" hidden="1" customHeight="1" outlineLevel="2">
      <c r="A1370" s="232"/>
      <c r="B1370" s="234"/>
      <c r="C1370" s="233"/>
      <c r="D1370" s="232"/>
      <c r="E1370" s="231"/>
      <c r="F1370" s="231" t="s">
        <v>460</v>
      </c>
      <c r="G1370" s="230"/>
      <c r="H1370" s="229">
        <v>-2.4000000000000004</v>
      </c>
      <c r="I1370" s="229"/>
    </row>
    <row r="1371" spans="1:15" ht="13.15" hidden="1" customHeight="1" outlineLevel="2">
      <c r="A1371" s="232"/>
      <c r="B1371" s="234"/>
      <c r="C1371" s="233"/>
      <c r="D1371" s="232"/>
      <c r="E1371" s="231"/>
      <c r="F1371" s="231" t="s">
        <v>459</v>
      </c>
      <c r="G1371" s="230"/>
      <c r="H1371" s="229">
        <v>-1.0499999999999998</v>
      </c>
      <c r="I1371" s="229"/>
    </row>
    <row r="1372" spans="1:15" ht="13.15" hidden="1" customHeight="1" outlineLevel="2">
      <c r="A1372" s="232"/>
      <c r="B1372" s="234"/>
      <c r="C1372" s="233"/>
      <c r="D1372" s="232"/>
      <c r="E1372" s="231"/>
      <c r="F1372" s="231" t="s">
        <v>455</v>
      </c>
      <c r="G1372" s="230"/>
      <c r="H1372" s="229">
        <v>-1.7999999999999998</v>
      </c>
      <c r="I1372" s="229"/>
    </row>
    <row r="1373" spans="1:15" ht="13.15" hidden="1" customHeight="1" outlineLevel="2">
      <c r="A1373" s="232"/>
      <c r="B1373" s="234"/>
      <c r="C1373" s="233"/>
      <c r="D1373" s="232"/>
      <c r="E1373" s="231"/>
      <c r="F1373" s="231" t="s">
        <v>458</v>
      </c>
      <c r="G1373" s="230"/>
      <c r="H1373" s="229">
        <v>-0.63600000000000001</v>
      </c>
      <c r="I1373" s="229"/>
    </row>
    <row r="1374" spans="1:15" ht="13.15" hidden="1" customHeight="1" outlineLevel="2">
      <c r="A1374" s="232"/>
      <c r="B1374" s="234"/>
      <c r="C1374" s="233"/>
      <c r="D1374" s="232"/>
      <c r="E1374" s="231"/>
      <c r="F1374" s="231" t="s">
        <v>395</v>
      </c>
      <c r="G1374" s="230"/>
      <c r="H1374" s="229">
        <v>0.29099999999999998</v>
      </c>
      <c r="I1374" s="229"/>
    </row>
    <row r="1375" spans="1:15" ht="13.15" hidden="1" customHeight="1" outlineLevel="2">
      <c r="A1375" s="232"/>
      <c r="B1375" s="234"/>
      <c r="C1375" s="233"/>
      <c r="D1375" s="232"/>
      <c r="E1375" s="231"/>
      <c r="F1375" s="231" t="s">
        <v>457</v>
      </c>
      <c r="G1375" s="230"/>
      <c r="H1375" s="229">
        <v>0.21200000000000002</v>
      </c>
      <c r="I1375" s="229"/>
    </row>
    <row r="1376" spans="1:15" ht="13.15" hidden="1" customHeight="1" outlineLevel="2">
      <c r="A1376" s="232"/>
      <c r="B1376" s="234"/>
      <c r="C1376" s="233"/>
      <c r="D1376" s="232"/>
      <c r="E1376" s="231"/>
      <c r="F1376" s="231" t="s">
        <v>456</v>
      </c>
      <c r="G1376" s="230"/>
      <c r="H1376" s="229">
        <v>14.25</v>
      </c>
      <c r="I1376" s="229"/>
    </row>
    <row r="1377" spans="1:15" ht="13.15" hidden="1" customHeight="1" outlineLevel="2">
      <c r="A1377" s="232"/>
      <c r="B1377" s="234"/>
      <c r="C1377" s="233"/>
      <c r="D1377" s="232"/>
      <c r="E1377" s="231"/>
      <c r="F1377" s="231" t="s">
        <v>455</v>
      </c>
      <c r="G1377" s="230"/>
      <c r="H1377" s="229">
        <v>-1.7999999999999998</v>
      </c>
      <c r="I1377" s="229"/>
    </row>
    <row r="1378" spans="1:15" ht="13.15" hidden="1" customHeight="1" outlineLevel="2">
      <c r="A1378" s="232"/>
      <c r="B1378" s="234"/>
      <c r="C1378" s="233"/>
      <c r="D1378" s="232"/>
      <c r="E1378" s="231"/>
      <c r="F1378" s="231" t="s">
        <v>454</v>
      </c>
      <c r="G1378" s="230"/>
      <c r="H1378" s="229">
        <v>1.2000000000000002</v>
      </c>
      <c r="I1378" s="229"/>
    </row>
    <row r="1379" spans="1:15" ht="13.15" hidden="1" customHeight="1" outlineLevel="2">
      <c r="A1379" s="232"/>
      <c r="B1379" s="234"/>
      <c r="C1379" s="233"/>
      <c r="D1379" s="232"/>
      <c r="E1379" s="231"/>
      <c r="F1379" s="231" t="s">
        <v>453</v>
      </c>
      <c r="G1379" s="230"/>
      <c r="H1379" s="229">
        <v>-1.2000000000000002</v>
      </c>
      <c r="I1379" s="229"/>
    </row>
    <row r="1380" spans="1:15" ht="13.15" hidden="1" customHeight="1" outlineLevel="2">
      <c r="A1380" s="232"/>
      <c r="B1380" s="234"/>
      <c r="C1380" s="233"/>
      <c r="D1380" s="232"/>
      <c r="E1380" s="231"/>
      <c r="F1380" s="231" t="s">
        <v>452</v>
      </c>
      <c r="G1380" s="230"/>
      <c r="H1380" s="229">
        <v>0.60000000000000009</v>
      </c>
      <c r="I1380" s="229"/>
    </row>
    <row r="1381" spans="1:15" ht="13.15" hidden="1" customHeight="1" outlineLevel="2">
      <c r="A1381" s="232"/>
      <c r="B1381" s="234"/>
      <c r="C1381" s="233"/>
      <c r="D1381" s="232"/>
      <c r="E1381" s="231"/>
      <c r="F1381" s="231" t="s">
        <v>451</v>
      </c>
      <c r="G1381" s="230"/>
      <c r="H1381" s="229">
        <v>-1.5</v>
      </c>
      <c r="I1381" s="229"/>
    </row>
    <row r="1382" spans="1:15" ht="38.25" outlineLevel="1" collapsed="1">
      <c r="A1382" s="277">
        <f>MAX(A1366:A1381)+1</f>
        <v>247</v>
      </c>
      <c r="B1382" s="278" t="str">
        <f>CONCATENATE(MID(C1382,1,5),MID(C1382,7,4),MID(D1382,1,1),MID(A1382,1,3))</f>
        <v>783317105C247</v>
      </c>
      <c r="C1382" s="278" t="s">
        <v>450</v>
      </c>
      <c r="D1382" s="277" t="s">
        <v>301</v>
      </c>
      <c r="E1382" s="279"/>
      <c r="F1382" s="280" t="s">
        <v>1312</v>
      </c>
      <c r="G1382" s="281"/>
      <c r="H1382" s="282">
        <v>12.4</v>
      </c>
      <c r="I1382" s="282" t="s">
        <v>153</v>
      </c>
      <c r="J1382" s="66">
        <v>0</v>
      </c>
      <c r="K1382" s="66">
        <f>ROUND(H1382*J1382,1)</f>
        <v>0</v>
      </c>
      <c r="L1382" s="283">
        <v>4.0000000000000002E-4</v>
      </c>
      <c r="M1382" s="284">
        <f>ROUND(H1382*L1382,5)</f>
        <v>4.96E-3</v>
      </c>
      <c r="N1382" s="283">
        <v>0</v>
      </c>
      <c r="O1382" s="284">
        <f>ROUND(H1382*N1382,5)</f>
        <v>0</v>
      </c>
    </row>
    <row r="1383" spans="1:15" ht="13.15" hidden="1" customHeight="1" outlineLevel="2">
      <c r="A1383" s="232"/>
      <c r="B1383" s="234"/>
      <c r="C1383" s="233"/>
      <c r="D1383" s="232"/>
      <c r="E1383" s="231"/>
      <c r="F1383" s="231"/>
      <c r="G1383" s="230"/>
      <c r="H1383" s="229">
        <v>3.1E-2</v>
      </c>
      <c r="I1383" s="229"/>
    </row>
    <row r="1384" spans="1:15" ht="13.15" hidden="1" customHeight="1" outlineLevel="2">
      <c r="A1384" s="232"/>
      <c r="B1384" s="234"/>
      <c r="C1384" s="233"/>
      <c r="D1384" s="232"/>
      <c r="E1384" s="231" t="s">
        <v>449</v>
      </c>
      <c r="F1384" s="231"/>
      <c r="G1384" s="230"/>
      <c r="H1384" s="229" t="s">
        <v>324</v>
      </c>
      <c r="I1384" s="229"/>
    </row>
    <row r="1385" spans="1:15" ht="13.15" hidden="1" customHeight="1" outlineLevel="2">
      <c r="A1385" s="232"/>
      <c r="B1385" s="234"/>
      <c r="C1385" s="233"/>
      <c r="D1385" s="232"/>
      <c r="E1385" s="231"/>
      <c r="F1385" s="231" t="s">
        <v>448</v>
      </c>
      <c r="G1385" s="230"/>
      <c r="H1385" s="229">
        <v>1.8559999999999999</v>
      </c>
      <c r="I1385" s="229"/>
    </row>
    <row r="1386" spans="1:15" ht="13.15" hidden="1" customHeight="1" outlineLevel="2">
      <c r="A1386" s="232"/>
      <c r="B1386" s="234"/>
      <c r="C1386" s="233"/>
      <c r="D1386" s="232"/>
      <c r="E1386" s="231" t="s">
        <v>447</v>
      </c>
      <c r="F1386" s="231"/>
      <c r="G1386" s="230"/>
      <c r="H1386" s="229" t="s">
        <v>324</v>
      </c>
      <c r="I1386" s="229"/>
    </row>
    <row r="1387" spans="1:15" ht="13.15" hidden="1" customHeight="1" outlineLevel="2">
      <c r="A1387" s="232"/>
      <c r="B1387" s="234"/>
      <c r="C1387" s="233"/>
      <c r="D1387" s="232"/>
      <c r="E1387" s="231"/>
      <c r="F1387" s="231" t="s">
        <v>446</v>
      </c>
      <c r="G1387" s="230"/>
      <c r="H1387" s="229">
        <v>1.1599999999999999</v>
      </c>
      <c r="I1387" s="229"/>
    </row>
    <row r="1388" spans="1:15" ht="13.15" hidden="1" customHeight="1" outlineLevel="2">
      <c r="A1388" s="232"/>
      <c r="B1388" s="234"/>
      <c r="C1388" s="233"/>
      <c r="D1388" s="232"/>
      <c r="E1388" s="231" t="s">
        <v>445</v>
      </c>
      <c r="F1388" s="231"/>
      <c r="G1388" s="230"/>
      <c r="H1388" s="229" t="s">
        <v>324</v>
      </c>
      <c r="I1388" s="229"/>
    </row>
    <row r="1389" spans="1:15" ht="13.15" hidden="1" customHeight="1" outlineLevel="2">
      <c r="A1389" s="232"/>
      <c r="B1389" s="234"/>
      <c r="C1389" s="233"/>
      <c r="D1389" s="232"/>
      <c r="E1389" s="231" t="s">
        <v>444</v>
      </c>
      <c r="F1389" s="231"/>
      <c r="G1389" s="230"/>
      <c r="H1389" s="229" t="s">
        <v>324</v>
      </c>
      <c r="I1389" s="229"/>
    </row>
    <row r="1390" spans="1:15" ht="13.15" hidden="1" customHeight="1" outlineLevel="2">
      <c r="A1390" s="232"/>
      <c r="B1390" s="234"/>
      <c r="C1390" s="233"/>
      <c r="D1390" s="232"/>
      <c r="E1390" s="231"/>
      <c r="F1390" s="231" t="s">
        <v>443</v>
      </c>
      <c r="G1390" s="230"/>
      <c r="H1390" s="229">
        <v>3.7920000000000003</v>
      </c>
      <c r="I1390" s="229"/>
    </row>
    <row r="1391" spans="1:15" ht="13.15" hidden="1" customHeight="1" outlineLevel="2">
      <c r="A1391" s="232"/>
      <c r="B1391" s="234"/>
      <c r="C1391" s="233"/>
      <c r="D1391" s="232"/>
      <c r="E1391" s="231" t="s">
        <v>442</v>
      </c>
      <c r="F1391" s="231"/>
      <c r="G1391" s="230"/>
      <c r="H1391" s="229" t="s">
        <v>324</v>
      </c>
      <c r="I1391" s="229"/>
    </row>
    <row r="1392" spans="1:15" ht="13.15" hidden="1" customHeight="1" outlineLevel="2">
      <c r="A1392" s="232"/>
      <c r="B1392" s="234"/>
      <c r="C1392" s="233"/>
      <c r="D1392" s="232"/>
      <c r="E1392" s="231" t="s">
        <v>441</v>
      </c>
      <c r="F1392" s="231"/>
      <c r="G1392" s="230"/>
      <c r="H1392" s="229" t="s">
        <v>324</v>
      </c>
      <c r="I1392" s="229"/>
    </row>
    <row r="1393" spans="1:15" ht="13.15" hidden="1" customHeight="1" outlineLevel="2">
      <c r="A1393" s="232"/>
      <c r="B1393" s="234"/>
      <c r="C1393" s="233"/>
      <c r="D1393" s="232"/>
      <c r="E1393" s="231" t="s">
        <v>440</v>
      </c>
      <c r="F1393" s="231"/>
      <c r="G1393" s="230"/>
      <c r="H1393" s="229" t="s">
        <v>324</v>
      </c>
      <c r="I1393" s="229"/>
    </row>
    <row r="1394" spans="1:15" ht="13.15" hidden="1" customHeight="1" outlineLevel="2">
      <c r="A1394" s="232"/>
      <c r="B1394" s="234"/>
      <c r="C1394" s="233"/>
      <c r="D1394" s="232"/>
      <c r="E1394" s="231"/>
      <c r="F1394" s="231" t="s">
        <v>439</v>
      </c>
      <c r="G1394" s="230"/>
      <c r="H1394" s="229">
        <v>3.5550000000000002</v>
      </c>
      <c r="I1394" s="229"/>
    </row>
    <row r="1395" spans="1:15" ht="13.15" hidden="1" customHeight="1" outlineLevel="2">
      <c r="A1395" s="232"/>
      <c r="B1395" s="234"/>
      <c r="C1395" s="233"/>
      <c r="D1395" s="232"/>
      <c r="E1395" s="231" t="s">
        <v>438</v>
      </c>
      <c r="F1395" s="231"/>
      <c r="G1395" s="230"/>
      <c r="H1395" s="229" t="s">
        <v>324</v>
      </c>
      <c r="I1395" s="229"/>
    </row>
    <row r="1396" spans="1:15" ht="13.15" hidden="1" customHeight="1" outlineLevel="2">
      <c r="A1396" s="232"/>
      <c r="B1396" s="234"/>
      <c r="C1396" s="233"/>
      <c r="D1396" s="232"/>
      <c r="E1396" s="231"/>
      <c r="F1396" s="231" t="s">
        <v>437</v>
      </c>
      <c r="G1396" s="230"/>
      <c r="H1396" s="229">
        <v>1.018</v>
      </c>
      <c r="I1396" s="229"/>
    </row>
    <row r="1397" spans="1:15" ht="13.15" hidden="1" customHeight="1" outlineLevel="2">
      <c r="A1397" s="232"/>
      <c r="B1397" s="234"/>
      <c r="C1397" s="233"/>
      <c r="D1397" s="232"/>
      <c r="E1397" s="231" t="s">
        <v>436</v>
      </c>
      <c r="F1397" s="231"/>
      <c r="G1397" s="230"/>
      <c r="H1397" s="229" t="s">
        <v>324</v>
      </c>
      <c r="I1397" s="229"/>
    </row>
    <row r="1398" spans="1:15" ht="13.15" hidden="1" customHeight="1" outlineLevel="2">
      <c r="A1398" s="232"/>
      <c r="B1398" s="234"/>
      <c r="C1398" s="233"/>
      <c r="D1398" s="232"/>
      <c r="E1398" s="231"/>
      <c r="F1398" s="231" t="s">
        <v>435</v>
      </c>
      <c r="G1398" s="230"/>
      <c r="H1398" s="229">
        <v>0.98799999999999999</v>
      </c>
      <c r="I1398" s="229"/>
    </row>
    <row r="1399" spans="1:15" outlineLevel="1" collapsed="1">
      <c r="A1399" s="277">
        <f>MAX(A1379:A1398)+1</f>
        <v>248</v>
      </c>
      <c r="B1399" s="278" t="str">
        <f>CONCATENATE(MID(C1399,1,5),MID(C1399,7,4),MID(D1399,1,1),MID(A1399,1,3))</f>
        <v>783113101C248</v>
      </c>
      <c r="C1399" s="278" t="s">
        <v>434</v>
      </c>
      <c r="D1399" s="277" t="s">
        <v>301</v>
      </c>
      <c r="E1399" s="279"/>
      <c r="F1399" s="280" t="s">
        <v>433</v>
      </c>
      <c r="G1399" s="281"/>
      <c r="H1399" s="282">
        <v>2.8</v>
      </c>
      <c r="I1399" s="282" t="s">
        <v>153</v>
      </c>
      <c r="J1399" s="66">
        <v>0</v>
      </c>
      <c r="K1399" s="66">
        <f>ROUND(H1399*J1399,1)</f>
        <v>0</v>
      </c>
      <c r="L1399" s="283">
        <v>3.4000000000000002E-4</v>
      </c>
      <c r="M1399" s="284">
        <f>ROUND(H1399*L1399,5)</f>
        <v>9.5E-4</v>
      </c>
      <c r="N1399" s="283">
        <v>0</v>
      </c>
      <c r="O1399" s="284">
        <f>ROUND(H1399*N1399,5)</f>
        <v>0</v>
      </c>
    </row>
    <row r="1400" spans="1:15" ht="13.15" hidden="1" customHeight="1" outlineLevel="2">
      <c r="A1400" s="232"/>
      <c r="B1400" s="234"/>
      <c r="C1400" s="233"/>
      <c r="D1400" s="232"/>
      <c r="E1400" s="231"/>
      <c r="F1400" s="231"/>
      <c r="G1400" s="230"/>
      <c r="H1400" s="229">
        <v>7.0000000000000007E-2</v>
      </c>
      <c r="I1400" s="229"/>
    </row>
    <row r="1401" spans="1:15" ht="13.15" hidden="1" customHeight="1" outlineLevel="2">
      <c r="A1401" s="232"/>
      <c r="B1401" s="234"/>
      <c r="C1401" s="233"/>
      <c r="D1401" s="232"/>
      <c r="E1401" s="231" t="s">
        <v>432</v>
      </c>
      <c r="F1401" s="231"/>
      <c r="G1401" s="230"/>
      <c r="H1401" s="229"/>
      <c r="I1401" s="229"/>
    </row>
    <row r="1402" spans="1:15" ht="13.15" hidden="1" customHeight="1" outlineLevel="2">
      <c r="A1402" s="232"/>
      <c r="B1402" s="234"/>
      <c r="C1402" s="233"/>
      <c r="D1402" s="232"/>
      <c r="E1402" s="231"/>
      <c r="F1402" s="231" t="s">
        <v>431</v>
      </c>
      <c r="G1402" s="230"/>
      <c r="H1402" s="229">
        <v>0.34560000000000002</v>
      </c>
      <c r="I1402" s="229"/>
    </row>
    <row r="1403" spans="1:15" ht="13.15" hidden="1" customHeight="1" outlineLevel="2">
      <c r="A1403" s="232"/>
      <c r="B1403" s="234"/>
      <c r="C1403" s="233"/>
      <c r="D1403" s="232"/>
      <c r="E1403" s="231" t="s">
        <v>430</v>
      </c>
      <c r="F1403" s="231"/>
      <c r="G1403" s="230"/>
      <c r="H1403" s="229"/>
      <c r="I1403" s="229"/>
    </row>
    <row r="1404" spans="1:15" ht="13.15" hidden="1" customHeight="1" outlineLevel="2">
      <c r="A1404" s="232"/>
      <c r="B1404" s="234"/>
      <c r="C1404" s="233"/>
      <c r="D1404" s="232"/>
      <c r="E1404" s="231"/>
      <c r="F1404" s="231" t="s">
        <v>429</v>
      </c>
      <c r="G1404" s="230"/>
      <c r="H1404" s="229">
        <v>0.78720000000000001</v>
      </c>
      <c r="I1404" s="229"/>
    </row>
    <row r="1405" spans="1:15" ht="13.15" hidden="1" customHeight="1" outlineLevel="2">
      <c r="A1405" s="232"/>
      <c r="B1405" s="234"/>
      <c r="C1405" s="233"/>
      <c r="D1405" s="232"/>
      <c r="E1405" s="231" t="s">
        <v>428</v>
      </c>
      <c r="F1405" s="231"/>
      <c r="G1405" s="230"/>
      <c r="H1405" s="229"/>
      <c r="I1405" s="229"/>
    </row>
    <row r="1406" spans="1:15" ht="13.15" hidden="1" customHeight="1" outlineLevel="2">
      <c r="A1406" s="232"/>
      <c r="B1406" s="234"/>
      <c r="C1406" s="233"/>
      <c r="D1406" s="232"/>
      <c r="E1406" s="231"/>
      <c r="F1406" s="231" t="s">
        <v>427</v>
      </c>
      <c r="G1406" s="230"/>
      <c r="H1406" s="229">
        <v>0.24000000000000002</v>
      </c>
      <c r="I1406" s="229"/>
    </row>
    <row r="1407" spans="1:15" ht="13.15" hidden="1" customHeight="1" outlineLevel="2">
      <c r="A1407" s="232"/>
      <c r="B1407" s="234"/>
      <c r="C1407" s="233"/>
      <c r="D1407" s="232"/>
      <c r="E1407" s="231" t="s">
        <v>426</v>
      </c>
      <c r="F1407" s="231"/>
      <c r="G1407" s="230"/>
      <c r="H1407" s="229"/>
      <c r="I1407" s="229"/>
    </row>
    <row r="1408" spans="1:15" ht="13.15" hidden="1" customHeight="1" outlineLevel="2">
      <c r="A1408" s="232"/>
      <c r="B1408" s="234"/>
      <c r="C1408" s="233"/>
      <c r="D1408" s="232"/>
      <c r="E1408" s="231"/>
      <c r="F1408" s="231" t="s">
        <v>425</v>
      </c>
      <c r="G1408" s="230"/>
      <c r="H1408" s="229">
        <v>0.27600000000000002</v>
      </c>
      <c r="I1408" s="229"/>
    </row>
    <row r="1409" spans="1:15" ht="13.15" hidden="1" customHeight="1" outlineLevel="2">
      <c r="A1409" s="232"/>
      <c r="B1409" s="234"/>
      <c r="C1409" s="233"/>
      <c r="D1409" s="232"/>
      <c r="E1409" s="231" t="s">
        <v>424</v>
      </c>
      <c r="F1409" s="231"/>
      <c r="G1409" s="230"/>
      <c r="H1409" s="229"/>
      <c r="I1409" s="229"/>
    </row>
    <row r="1410" spans="1:15" ht="13.15" hidden="1" customHeight="1" outlineLevel="2">
      <c r="A1410" s="232"/>
      <c r="B1410" s="234"/>
      <c r="C1410" s="233"/>
      <c r="D1410" s="232"/>
      <c r="E1410" s="231"/>
      <c r="F1410" s="231" t="s">
        <v>423</v>
      </c>
      <c r="G1410" s="230"/>
      <c r="H1410" s="229">
        <v>0.24479999999999996</v>
      </c>
      <c r="I1410" s="229"/>
    </row>
    <row r="1411" spans="1:15" ht="13.15" hidden="1" customHeight="1" outlineLevel="2">
      <c r="A1411" s="232"/>
      <c r="B1411" s="234"/>
      <c r="C1411" s="233"/>
      <c r="D1411" s="232"/>
      <c r="E1411" s="231" t="s">
        <v>422</v>
      </c>
      <c r="F1411" s="231"/>
      <c r="G1411" s="230"/>
      <c r="H1411" s="229"/>
      <c r="I1411" s="229"/>
    </row>
    <row r="1412" spans="1:15" ht="13.15" hidden="1" customHeight="1" outlineLevel="2">
      <c r="A1412" s="232"/>
      <c r="B1412" s="234"/>
      <c r="C1412" s="233"/>
      <c r="D1412" s="232"/>
      <c r="E1412" s="231"/>
      <c r="F1412" s="231" t="s">
        <v>421</v>
      </c>
      <c r="G1412" s="230"/>
      <c r="H1412" s="229">
        <v>0.83639999999999981</v>
      </c>
      <c r="I1412" s="229"/>
    </row>
    <row r="1413" spans="1:15" outlineLevel="1" collapsed="1">
      <c r="A1413" s="277">
        <f>MAX(A1382:A1412)+1</f>
        <v>249</v>
      </c>
      <c r="B1413" s="278" t="str">
        <f>CONCATENATE(MID(C1413,1,5),MID(C1413,7,4),MID(D1413,1,1),MID(A1413,1,3))</f>
        <v>783314101C249</v>
      </c>
      <c r="C1413" s="278" t="s">
        <v>420</v>
      </c>
      <c r="D1413" s="277" t="s">
        <v>301</v>
      </c>
      <c r="E1413" s="279"/>
      <c r="F1413" s="280" t="s">
        <v>419</v>
      </c>
      <c r="G1413" s="281"/>
      <c r="H1413" s="282">
        <v>28</v>
      </c>
      <c r="I1413" s="282" t="s">
        <v>153</v>
      </c>
      <c r="J1413" s="66">
        <v>0</v>
      </c>
      <c r="K1413" s="66">
        <f>ROUND(H1413*J1413,1)</f>
        <v>0</v>
      </c>
      <c r="L1413" s="283">
        <v>1.7000000000000001E-4</v>
      </c>
      <c r="M1413" s="284">
        <f>ROUND(H1413*L1413,5)</f>
        <v>4.7600000000000003E-3</v>
      </c>
      <c r="N1413" s="283">
        <v>0</v>
      </c>
      <c r="O1413" s="284">
        <f>ROUND(H1413*N1413,5)</f>
        <v>0</v>
      </c>
    </row>
    <row r="1414" spans="1:15" ht="13.15" hidden="1" customHeight="1" outlineLevel="2">
      <c r="A1414" s="232"/>
      <c r="B1414" s="234"/>
      <c r="C1414" s="233"/>
      <c r="D1414" s="232"/>
      <c r="E1414" s="231"/>
      <c r="F1414" s="231"/>
      <c r="G1414" s="230"/>
      <c r="H1414" s="229">
        <v>0.83</v>
      </c>
      <c r="I1414" s="229"/>
    </row>
    <row r="1415" spans="1:15" ht="13.15" hidden="1" customHeight="1" outlineLevel="2">
      <c r="A1415" s="232"/>
      <c r="B1415" s="234"/>
      <c r="C1415" s="233"/>
      <c r="D1415" s="232"/>
      <c r="E1415" s="231" t="s">
        <v>418</v>
      </c>
      <c r="F1415" s="233"/>
      <c r="G1415" s="230"/>
      <c r="H1415" s="229"/>
      <c r="I1415" s="229"/>
    </row>
    <row r="1416" spans="1:15" ht="13.15" hidden="1" customHeight="1" outlineLevel="2">
      <c r="A1416" s="232"/>
      <c r="B1416" s="234"/>
      <c r="C1416" s="233"/>
      <c r="D1416" s="232"/>
      <c r="E1416" s="231"/>
      <c r="F1416" s="231" t="s">
        <v>417</v>
      </c>
      <c r="G1416" s="230"/>
      <c r="H1416" s="229">
        <v>3.5135999999999998</v>
      </c>
      <c r="I1416" s="229"/>
    </row>
    <row r="1417" spans="1:15" ht="13.15" hidden="1" customHeight="1" outlineLevel="2">
      <c r="A1417" s="232"/>
      <c r="B1417" s="234"/>
      <c r="C1417" s="233"/>
      <c r="D1417" s="232"/>
      <c r="E1417" s="231"/>
      <c r="F1417" s="231" t="s">
        <v>416</v>
      </c>
      <c r="G1417" s="230"/>
      <c r="H1417" s="229">
        <v>4.3056000000000001</v>
      </c>
      <c r="I1417" s="229"/>
    </row>
    <row r="1418" spans="1:15" ht="13.15" hidden="1" customHeight="1" outlineLevel="2">
      <c r="A1418" s="232"/>
      <c r="B1418" s="234"/>
      <c r="C1418" s="233"/>
      <c r="D1418" s="232"/>
      <c r="E1418" s="231" t="s">
        <v>415</v>
      </c>
      <c r="F1418" s="231"/>
      <c r="G1418" s="230"/>
      <c r="H1418" s="229"/>
      <c r="I1418" s="229"/>
    </row>
    <row r="1419" spans="1:15" ht="13.15" hidden="1" customHeight="1" outlineLevel="2">
      <c r="A1419" s="232"/>
      <c r="B1419" s="234"/>
      <c r="C1419" s="233"/>
      <c r="D1419" s="232"/>
      <c r="E1419" s="231"/>
      <c r="F1419" s="231" t="s">
        <v>414</v>
      </c>
      <c r="G1419" s="230"/>
      <c r="H1419" s="229">
        <v>12.544</v>
      </c>
      <c r="I1419" s="229"/>
    </row>
    <row r="1420" spans="1:15" ht="13.15" hidden="1" customHeight="1" outlineLevel="2">
      <c r="A1420" s="232"/>
      <c r="B1420" s="234"/>
      <c r="C1420" s="233"/>
      <c r="D1420" s="232"/>
      <c r="E1420" s="231" t="s">
        <v>413</v>
      </c>
      <c r="F1420" s="231"/>
      <c r="G1420" s="230"/>
      <c r="H1420" s="229"/>
      <c r="I1420" s="229"/>
    </row>
    <row r="1421" spans="1:15" ht="13.15" hidden="1" customHeight="1" outlineLevel="2">
      <c r="A1421" s="232"/>
      <c r="B1421" s="234"/>
      <c r="C1421" s="233"/>
      <c r="D1421" s="232"/>
      <c r="E1421" s="231"/>
      <c r="F1421" s="231" t="s">
        <v>412</v>
      </c>
      <c r="G1421" s="230"/>
      <c r="H1421" s="229">
        <v>2.0352000000000001</v>
      </c>
      <c r="I1421" s="229"/>
    </row>
    <row r="1422" spans="1:15" ht="13.15" hidden="1" customHeight="1" outlineLevel="2">
      <c r="A1422" s="232"/>
      <c r="B1422" s="234"/>
      <c r="C1422" s="233"/>
      <c r="D1422" s="232"/>
      <c r="E1422" s="231"/>
      <c r="F1422" s="231" t="s">
        <v>411</v>
      </c>
      <c r="G1422" s="230"/>
      <c r="H1422" s="229">
        <v>0.95399999999999996</v>
      </c>
      <c r="I1422" s="229"/>
    </row>
    <row r="1423" spans="1:15" ht="13.15" hidden="1" customHeight="1" outlineLevel="2">
      <c r="A1423" s="232"/>
      <c r="B1423" s="234"/>
      <c r="C1423" s="233"/>
      <c r="D1423" s="232"/>
      <c r="E1423" s="231"/>
      <c r="F1423" s="231" t="s">
        <v>410</v>
      </c>
      <c r="G1423" s="230"/>
      <c r="H1423" s="229">
        <v>1.3992</v>
      </c>
      <c r="I1423" s="229"/>
    </row>
    <row r="1424" spans="1:15" ht="13.15" hidden="1" customHeight="1" outlineLevel="2">
      <c r="A1424" s="232"/>
      <c r="B1424" s="234"/>
      <c r="C1424" s="233"/>
      <c r="D1424" s="232"/>
      <c r="E1424" s="231"/>
      <c r="F1424" s="231" t="s">
        <v>409</v>
      </c>
      <c r="G1424" s="230"/>
      <c r="H1424" s="229">
        <v>1.0176000000000001</v>
      </c>
      <c r="I1424" s="229"/>
    </row>
    <row r="1425" spans="1:15" ht="13.15" hidden="1" customHeight="1" outlineLevel="2">
      <c r="A1425" s="232"/>
      <c r="B1425" s="234"/>
      <c r="C1425" s="233"/>
      <c r="D1425" s="232"/>
      <c r="E1425" s="231"/>
      <c r="F1425" s="231" t="s">
        <v>408</v>
      </c>
      <c r="G1425" s="230"/>
      <c r="H1425" s="229">
        <v>1.4004719999999999</v>
      </c>
      <c r="I1425" s="229"/>
    </row>
    <row r="1426" spans="1:15" ht="51" outlineLevel="1" collapsed="1">
      <c r="A1426" s="277">
        <f>MAX(A1393:A1425)+1</f>
        <v>250</v>
      </c>
      <c r="B1426" s="278" t="str">
        <f>CONCATENATE(MID(C1426,1,5),MID(C1426,7,4),MID(D1426,1,1),MID(A1426,1,3))</f>
        <v>783301303C250</v>
      </c>
      <c r="C1426" s="278" t="s">
        <v>407</v>
      </c>
      <c r="D1426" s="277" t="s">
        <v>301</v>
      </c>
      <c r="E1426" s="279"/>
      <c r="F1426" s="280" t="s">
        <v>406</v>
      </c>
      <c r="G1426" s="281"/>
      <c r="H1426" s="282">
        <v>1</v>
      </c>
      <c r="I1426" s="282" t="s">
        <v>171</v>
      </c>
      <c r="J1426" s="66">
        <v>0</v>
      </c>
      <c r="K1426" s="66">
        <f>ROUND(H1426*J1426,1)</f>
        <v>0</v>
      </c>
      <c r="L1426" s="283">
        <v>2.8900000000000002E-3</v>
      </c>
      <c r="M1426" s="284">
        <f>ROUND(H1426*L1426,5)</f>
        <v>2.8900000000000002E-3</v>
      </c>
      <c r="N1426" s="283">
        <v>0</v>
      </c>
      <c r="O1426" s="284">
        <f>ROUND(H1426*N1426,5)</f>
        <v>0</v>
      </c>
    </row>
    <row r="1427" spans="1:15" ht="13.15" hidden="1" customHeight="1" outlineLevel="2">
      <c r="A1427" s="232"/>
      <c r="B1427" s="234"/>
      <c r="C1427" s="233"/>
      <c r="D1427" s="232"/>
      <c r="E1427" s="231"/>
      <c r="F1427" s="231"/>
      <c r="G1427" s="230"/>
      <c r="H1427" s="229">
        <v>1</v>
      </c>
      <c r="I1427" s="229"/>
    </row>
    <row r="1428" spans="1:15" ht="13.15" customHeight="1" outlineLevel="1">
      <c r="A1428" s="205"/>
      <c r="B1428" s="205"/>
      <c r="C1428" s="205"/>
      <c r="D1428" s="205"/>
      <c r="E1428" s="207"/>
      <c r="F1428" s="207"/>
      <c r="G1428" s="206"/>
      <c r="H1428" s="204"/>
      <c r="I1428" s="205"/>
    </row>
    <row r="1429" spans="1:15" ht="13.15" customHeight="1" outlineLevel="1">
      <c r="A1429" s="226"/>
      <c r="B1429" s="226"/>
      <c r="C1429" s="226"/>
      <c r="D1429" s="226"/>
      <c r="E1429" s="228"/>
      <c r="F1429" s="228"/>
      <c r="G1429" s="227"/>
      <c r="H1429" s="225"/>
      <c r="I1429" s="226"/>
      <c r="J1429" s="225"/>
      <c r="K1429" s="225"/>
      <c r="L1429" s="225"/>
      <c r="M1429" s="225"/>
      <c r="N1429" s="225"/>
      <c r="O1429" s="225"/>
    </row>
    <row r="1430" spans="1:15" s="208" customFormat="1" ht="24" customHeight="1">
      <c r="A1430" s="216"/>
      <c r="B1430" s="216" t="s">
        <v>405</v>
      </c>
      <c r="C1430" s="217"/>
      <c r="D1430" s="216"/>
      <c r="E1430" s="215"/>
      <c r="F1430" s="214" t="s">
        <v>404</v>
      </c>
      <c r="G1430" s="213"/>
      <c r="H1430" s="212"/>
      <c r="I1430" s="210"/>
      <c r="J1430" s="211"/>
      <c r="K1430" s="210">
        <f>SUBTOTAL(9,K1431:K1548)</f>
        <v>0</v>
      </c>
      <c r="L1430" s="211"/>
      <c r="M1430" s="209">
        <f>SUBTOTAL(9,M1431:M1548)</f>
        <v>0.20379</v>
      </c>
      <c r="N1430" s="210"/>
      <c r="O1430" s="209">
        <f>SUBTOTAL(9,O1431:O1548)</f>
        <v>4.6499999999999996E-3</v>
      </c>
    </row>
    <row r="1431" spans="1:15" ht="13.15" customHeight="1" outlineLevel="1">
      <c r="A1431" s="223"/>
      <c r="B1431" s="224"/>
      <c r="C1431" s="222"/>
      <c r="D1431" s="223"/>
      <c r="E1431" s="222"/>
      <c r="F1431" s="222"/>
      <c r="G1431" s="221"/>
      <c r="H1431" s="220"/>
      <c r="I1431" s="220"/>
    </row>
    <row r="1432" spans="1:15" ht="25.5" outlineLevel="1" collapsed="1">
      <c r="A1432" s="277">
        <f>MAX(A1426:A1431)+1</f>
        <v>251</v>
      </c>
      <c r="B1432" s="278" t="str">
        <f>CONCATENATE(MID(C1432,1,5),MID(C1432,7,4),MID(D1432,1,1),MID(A1432,1,3))</f>
        <v>784221111C251</v>
      </c>
      <c r="C1432" s="278" t="s">
        <v>316</v>
      </c>
      <c r="D1432" s="277" t="s">
        <v>301</v>
      </c>
      <c r="E1432" s="279"/>
      <c r="F1432" s="280" t="s">
        <v>403</v>
      </c>
      <c r="G1432" s="281"/>
      <c r="H1432" s="282">
        <v>439</v>
      </c>
      <c r="I1432" s="282" t="s">
        <v>153</v>
      </c>
      <c r="J1432" s="66">
        <v>0</v>
      </c>
      <c r="K1432" s="66">
        <f>ROUND(H1432*J1432,1)</f>
        <v>0</v>
      </c>
      <c r="L1432" s="283">
        <v>4.0999999999999999E-4</v>
      </c>
      <c r="M1432" s="284">
        <f>ROUND(H1432*L1432,5)</f>
        <v>0.17999000000000001</v>
      </c>
      <c r="N1432" s="283">
        <v>0</v>
      </c>
      <c r="O1432" s="284">
        <f>ROUND(H1432*N1432,5)</f>
        <v>0</v>
      </c>
    </row>
    <row r="1433" spans="1:15" ht="13.15" hidden="1" customHeight="1" outlineLevel="2">
      <c r="A1433" s="232"/>
      <c r="B1433" s="234"/>
      <c r="C1433" s="233"/>
      <c r="D1433" s="232"/>
      <c r="E1433" s="231"/>
      <c r="F1433" s="231"/>
      <c r="G1433" s="230"/>
      <c r="H1433" s="229">
        <v>0.97499999999999998</v>
      </c>
      <c r="I1433" s="229"/>
    </row>
    <row r="1434" spans="1:15" ht="13.15" hidden="1" customHeight="1" outlineLevel="2">
      <c r="A1434" s="232"/>
      <c r="B1434" s="234"/>
      <c r="C1434" s="233"/>
      <c r="D1434" s="232"/>
      <c r="E1434" s="231" t="s">
        <v>402</v>
      </c>
      <c r="F1434" s="231"/>
      <c r="G1434" s="230"/>
      <c r="H1434" s="229"/>
      <c r="I1434" s="229"/>
    </row>
    <row r="1435" spans="1:15" ht="13.15" hidden="1" customHeight="1" outlineLevel="2">
      <c r="A1435" s="232"/>
      <c r="B1435" s="234"/>
      <c r="C1435" s="233"/>
      <c r="D1435" s="232"/>
      <c r="E1435" s="231"/>
      <c r="F1435" s="229" t="s">
        <v>401</v>
      </c>
      <c r="G1435" s="230"/>
      <c r="H1435" s="229">
        <v>-68</v>
      </c>
      <c r="I1435" s="229" t="s">
        <v>153</v>
      </c>
    </row>
    <row r="1436" spans="1:15" ht="13.15" hidden="1" customHeight="1" outlineLevel="2">
      <c r="A1436" s="232"/>
      <c r="B1436" s="234"/>
      <c r="C1436" s="233"/>
      <c r="D1436" s="232"/>
      <c r="E1436" s="231"/>
      <c r="F1436" s="229" t="s">
        <v>400</v>
      </c>
      <c r="G1436" s="230"/>
      <c r="H1436" s="229">
        <v>-24</v>
      </c>
      <c r="I1436" s="229" t="s">
        <v>153</v>
      </c>
    </row>
    <row r="1437" spans="1:15" ht="13.15" hidden="1" customHeight="1" outlineLevel="2">
      <c r="A1437" s="232"/>
      <c r="B1437" s="234"/>
      <c r="C1437" s="233"/>
      <c r="D1437" s="232"/>
      <c r="E1437" s="231"/>
      <c r="F1437" s="229" t="s">
        <v>399</v>
      </c>
      <c r="G1437" s="230"/>
      <c r="H1437" s="229">
        <v>-18</v>
      </c>
      <c r="I1437" s="229" t="s">
        <v>153</v>
      </c>
    </row>
    <row r="1438" spans="1:15" ht="13.15" hidden="1" customHeight="1" outlineLevel="2">
      <c r="A1438" s="232"/>
      <c r="B1438" s="234"/>
      <c r="C1438" s="233"/>
      <c r="D1438" s="232"/>
      <c r="E1438" s="231" t="s">
        <v>337</v>
      </c>
      <c r="F1438" s="231"/>
      <c r="G1438" s="230"/>
      <c r="H1438" s="229" t="s">
        <v>324</v>
      </c>
      <c r="I1438" s="229"/>
    </row>
    <row r="1439" spans="1:15" ht="13.15" hidden="1" customHeight="1" outlineLevel="2">
      <c r="A1439" s="232"/>
      <c r="B1439" s="234"/>
      <c r="C1439" s="233"/>
      <c r="D1439" s="232"/>
      <c r="E1439" s="231"/>
      <c r="F1439" s="231" t="s">
        <v>398</v>
      </c>
      <c r="G1439" s="230"/>
      <c r="H1439" s="229">
        <v>19.832000000000001</v>
      </c>
      <c r="I1439" s="229"/>
    </row>
    <row r="1440" spans="1:15" ht="13.15" hidden="1" customHeight="1" outlineLevel="2">
      <c r="A1440" s="232"/>
      <c r="B1440" s="234"/>
      <c r="C1440" s="233"/>
      <c r="D1440" s="232"/>
      <c r="E1440" s="231"/>
      <c r="F1440" s="231" t="s">
        <v>352</v>
      </c>
      <c r="G1440" s="230"/>
      <c r="H1440" s="229" t="s">
        <v>340</v>
      </c>
      <c r="I1440" s="229"/>
    </row>
    <row r="1441" spans="1:9" ht="13.15" hidden="1" customHeight="1" outlineLevel="2">
      <c r="A1441" s="232"/>
      <c r="B1441" s="234"/>
      <c r="C1441" s="233"/>
      <c r="D1441" s="232"/>
      <c r="E1441" s="231"/>
      <c r="F1441" s="231" t="s">
        <v>317</v>
      </c>
      <c r="G1441" s="230"/>
      <c r="H1441" s="229" t="s">
        <v>340</v>
      </c>
      <c r="I1441" s="229"/>
    </row>
    <row r="1442" spans="1:9" ht="13.15" hidden="1" customHeight="1" outlineLevel="2">
      <c r="A1442" s="232"/>
      <c r="B1442" s="234"/>
      <c r="C1442" s="233"/>
      <c r="D1442" s="232"/>
      <c r="E1442" s="231"/>
      <c r="F1442" s="231" t="s">
        <v>393</v>
      </c>
      <c r="G1442" s="230"/>
      <c r="H1442" s="229" t="s">
        <v>340</v>
      </c>
      <c r="I1442" s="229"/>
    </row>
    <row r="1443" spans="1:9" ht="13.15" hidden="1" customHeight="1" outlineLevel="2">
      <c r="A1443" s="232"/>
      <c r="B1443" s="234"/>
      <c r="C1443" s="233"/>
      <c r="D1443" s="232"/>
      <c r="E1443" s="231"/>
      <c r="F1443" s="231" t="s">
        <v>397</v>
      </c>
      <c r="G1443" s="230"/>
      <c r="H1443" s="229" t="s">
        <v>340</v>
      </c>
      <c r="I1443" s="229"/>
    </row>
    <row r="1444" spans="1:9" ht="13.15" hidden="1" customHeight="1" outlineLevel="2">
      <c r="A1444" s="232"/>
      <c r="B1444" s="234"/>
      <c r="C1444" s="233"/>
      <c r="D1444" s="232"/>
      <c r="E1444" s="231"/>
      <c r="F1444" s="231" t="s">
        <v>396</v>
      </c>
      <c r="G1444" s="230"/>
      <c r="H1444" s="229">
        <v>0.82799999999999996</v>
      </c>
      <c r="I1444" s="229"/>
    </row>
    <row r="1445" spans="1:9" ht="13.15" hidden="1" customHeight="1" outlineLevel="2">
      <c r="A1445" s="232"/>
      <c r="B1445" s="234"/>
      <c r="C1445" s="233"/>
      <c r="D1445" s="232"/>
      <c r="E1445" s="231"/>
      <c r="F1445" s="231" t="s">
        <v>395</v>
      </c>
      <c r="G1445" s="230"/>
      <c r="H1445" s="229">
        <v>0.29099999999999998</v>
      </c>
      <c r="I1445" s="229"/>
    </row>
    <row r="1446" spans="1:9" ht="13.15" hidden="1" customHeight="1" outlineLevel="2">
      <c r="A1446" s="232"/>
      <c r="B1446" s="234"/>
      <c r="C1446" s="233"/>
      <c r="D1446" s="232"/>
      <c r="E1446" s="231"/>
      <c r="F1446" s="231" t="s">
        <v>394</v>
      </c>
      <c r="G1446" s="230"/>
      <c r="H1446" s="229">
        <v>25.46</v>
      </c>
      <c r="I1446" s="229"/>
    </row>
    <row r="1447" spans="1:9" ht="13.15" hidden="1" customHeight="1" outlineLevel="2">
      <c r="A1447" s="232"/>
      <c r="B1447" s="234"/>
      <c r="C1447" s="233"/>
      <c r="D1447" s="232"/>
      <c r="E1447" s="231"/>
      <c r="F1447" s="231" t="s">
        <v>393</v>
      </c>
      <c r="G1447" s="230"/>
      <c r="H1447" s="229" t="s">
        <v>340</v>
      </c>
      <c r="I1447" s="229"/>
    </row>
    <row r="1448" spans="1:9" ht="13.15" hidden="1" customHeight="1" outlineLevel="2">
      <c r="A1448" s="232"/>
      <c r="B1448" s="234"/>
      <c r="C1448" s="233"/>
      <c r="D1448" s="232"/>
      <c r="E1448" s="231"/>
      <c r="F1448" s="231" t="s">
        <v>392</v>
      </c>
      <c r="G1448" s="230"/>
      <c r="H1448" s="229">
        <v>2.4400000000000004</v>
      </c>
      <c r="I1448" s="229"/>
    </row>
    <row r="1449" spans="1:9" ht="13.15" hidden="1" customHeight="1" outlineLevel="2">
      <c r="A1449" s="232"/>
      <c r="B1449" s="234"/>
      <c r="C1449" s="233"/>
      <c r="D1449" s="232"/>
      <c r="E1449" s="231"/>
      <c r="F1449" s="231" t="s">
        <v>342</v>
      </c>
      <c r="G1449" s="230"/>
      <c r="H1449" s="229" t="s">
        <v>340</v>
      </c>
      <c r="I1449" s="229"/>
    </row>
    <row r="1450" spans="1:9" ht="13.15" hidden="1" customHeight="1" outlineLevel="2">
      <c r="A1450" s="232"/>
      <c r="B1450" s="234"/>
      <c r="C1450" s="233"/>
      <c r="D1450" s="232"/>
      <c r="E1450" s="231"/>
      <c r="F1450" s="231" t="s">
        <v>391</v>
      </c>
      <c r="G1450" s="230"/>
      <c r="H1450" s="229">
        <v>1</v>
      </c>
      <c r="I1450" s="229"/>
    </row>
    <row r="1451" spans="1:9" ht="13.15" hidden="1" customHeight="1" outlineLevel="2">
      <c r="A1451" s="232"/>
      <c r="B1451" s="234"/>
      <c r="C1451" s="233"/>
      <c r="D1451" s="232"/>
      <c r="E1451" s="231"/>
      <c r="F1451" s="231" t="s">
        <v>366</v>
      </c>
      <c r="G1451" s="230"/>
      <c r="H1451" s="229" t="s">
        <v>340</v>
      </c>
      <c r="I1451" s="229"/>
    </row>
    <row r="1452" spans="1:9" ht="13.15" hidden="1" customHeight="1" outlineLevel="2">
      <c r="A1452" s="232"/>
      <c r="B1452" s="234"/>
      <c r="C1452" s="233"/>
      <c r="D1452" s="232"/>
      <c r="E1452" s="231" t="s">
        <v>334</v>
      </c>
      <c r="F1452" s="231"/>
      <c r="G1452" s="230"/>
      <c r="H1452" s="229" t="s">
        <v>324</v>
      </c>
      <c r="I1452" s="229"/>
    </row>
    <row r="1453" spans="1:9" ht="13.15" hidden="1" customHeight="1" outlineLevel="2">
      <c r="A1453" s="232"/>
      <c r="B1453" s="234"/>
      <c r="C1453" s="233"/>
      <c r="D1453" s="232"/>
      <c r="E1453" s="231"/>
      <c r="F1453" s="231" t="s">
        <v>390</v>
      </c>
      <c r="G1453" s="230"/>
      <c r="H1453" s="229">
        <v>46.015599999999999</v>
      </c>
      <c r="I1453" s="229"/>
    </row>
    <row r="1454" spans="1:9" ht="13.15" hidden="1" customHeight="1" outlineLevel="2">
      <c r="A1454" s="232"/>
      <c r="B1454" s="234"/>
      <c r="C1454" s="233"/>
      <c r="D1454" s="232"/>
      <c r="E1454" s="231"/>
      <c r="F1454" s="231" t="s">
        <v>389</v>
      </c>
      <c r="G1454" s="230"/>
      <c r="H1454" s="229">
        <v>1.5209999999999992</v>
      </c>
      <c r="I1454" s="229"/>
    </row>
    <row r="1455" spans="1:9" ht="13.15" hidden="1" customHeight="1" outlineLevel="2">
      <c r="A1455" s="232"/>
      <c r="B1455" s="234"/>
      <c r="C1455" s="233"/>
      <c r="D1455" s="232"/>
      <c r="E1455" s="231"/>
      <c r="F1455" s="231" t="s">
        <v>388</v>
      </c>
      <c r="G1455" s="230"/>
      <c r="H1455" s="229">
        <v>0.71999999999999953</v>
      </c>
      <c r="I1455" s="229"/>
    </row>
    <row r="1456" spans="1:9" ht="13.15" hidden="1" customHeight="1" outlineLevel="2">
      <c r="A1456" s="232"/>
      <c r="B1456" s="234"/>
      <c r="C1456" s="233"/>
      <c r="D1456" s="232"/>
      <c r="E1456" s="231"/>
      <c r="F1456" s="231" t="s">
        <v>387</v>
      </c>
      <c r="G1456" s="230"/>
      <c r="H1456" s="229" t="s">
        <v>340</v>
      </c>
      <c r="I1456" s="229"/>
    </row>
    <row r="1457" spans="1:9" ht="13.15" hidden="1" customHeight="1" outlineLevel="2">
      <c r="A1457" s="232"/>
      <c r="B1457" s="234"/>
      <c r="C1457" s="233"/>
      <c r="D1457" s="232"/>
      <c r="E1457" s="231"/>
      <c r="F1457" s="231" t="s">
        <v>352</v>
      </c>
      <c r="G1457" s="230"/>
      <c r="H1457" s="229" t="s">
        <v>340</v>
      </c>
      <c r="I1457" s="229"/>
    </row>
    <row r="1458" spans="1:9" ht="13.15" hidden="1" customHeight="1" outlineLevel="2">
      <c r="A1458" s="232"/>
      <c r="B1458" s="234"/>
      <c r="C1458" s="233"/>
      <c r="D1458" s="232"/>
      <c r="E1458" s="231"/>
      <c r="F1458" s="231" t="s">
        <v>365</v>
      </c>
      <c r="G1458" s="230"/>
      <c r="H1458" s="229" t="s">
        <v>340</v>
      </c>
      <c r="I1458" s="229"/>
    </row>
    <row r="1459" spans="1:9" ht="13.15" hidden="1" customHeight="1" outlineLevel="2">
      <c r="A1459" s="232"/>
      <c r="B1459" s="234"/>
      <c r="C1459" s="233"/>
      <c r="D1459" s="232"/>
      <c r="E1459" s="231"/>
      <c r="F1459" s="231" t="s">
        <v>384</v>
      </c>
      <c r="G1459" s="230"/>
      <c r="H1459" s="229">
        <v>-5.9535000000000009</v>
      </c>
      <c r="I1459" s="229"/>
    </row>
    <row r="1460" spans="1:9" ht="13.15" hidden="1" customHeight="1" outlineLevel="2">
      <c r="A1460" s="232"/>
      <c r="B1460" s="234"/>
      <c r="C1460" s="233"/>
      <c r="D1460" s="232"/>
      <c r="E1460" s="231" t="s">
        <v>368</v>
      </c>
      <c r="F1460" s="231"/>
      <c r="G1460" s="230"/>
      <c r="H1460" s="229">
        <v>4</v>
      </c>
      <c r="I1460" s="229"/>
    </row>
    <row r="1461" spans="1:9" ht="13.15" hidden="1" customHeight="1" outlineLevel="2">
      <c r="A1461" s="232"/>
      <c r="B1461" s="234"/>
      <c r="C1461" s="233"/>
      <c r="D1461" s="232"/>
      <c r="E1461" s="231"/>
      <c r="F1461" s="231" t="s">
        <v>386</v>
      </c>
      <c r="G1461" s="230"/>
      <c r="H1461" s="229">
        <v>25.942399999999999</v>
      </c>
      <c r="I1461" s="229"/>
    </row>
    <row r="1462" spans="1:9" ht="13.15" hidden="1" customHeight="1" outlineLevel="2">
      <c r="A1462" s="232"/>
      <c r="B1462" s="234"/>
      <c r="C1462" s="233"/>
      <c r="D1462" s="232"/>
      <c r="E1462" s="231"/>
      <c r="F1462" s="231" t="s">
        <v>385</v>
      </c>
      <c r="G1462" s="230"/>
      <c r="H1462" s="229">
        <v>-6.5124000000000004</v>
      </c>
      <c r="I1462" s="229"/>
    </row>
    <row r="1463" spans="1:9" ht="13.15" hidden="1" customHeight="1" outlineLevel="2">
      <c r="A1463" s="232"/>
      <c r="B1463" s="234"/>
      <c r="C1463" s="233"/>
      <c r="D1463" s="232"/>
      <c r="E1463" s="231" t="s">
        <v>368</v>
      </c>
      <c r="F1463" s="231"/>
      <c r="G1463" s="230"/>
      <c r="H1463" s="229">
        <v>4</v>
      </c>
      <c r="I1463" s="229"/>
    </row>
    <row r="1464" spans="1:9" ht="13.15" hidden="1" customHeight="1" outlineLevel="2">
      <c r="A1464" s="232"/>
      <c r="B1464" s="234"/>
      <c r="C1464" s="233"/>
      <c r="D1464" s="232"/>
      <c r="E1464" s="231"/>
      <c r="F1464" s="231" t="s">
        <v>384</v>
      </c>
      <c r="G1464" s="230"/>
      <c r="H1464" s="229">
        <v>-5.9535000000000009</v>
      </c>
      <c r="I1464" s="229"/>
    </row>
    <row r="1465" spans="1:9" ht="13.15" hidden="1" customHeight="1" outlineLevel="2">
      <c r="A1465" s="232"/>
      <c r="B1465" s="234"/>
      <c r="C1465" s="233"/>
      <c r="D1465" s="232"/>
      <c r="E1465" s="231" t="s">
        <v>368</v>
      </c>
      <c r="F1465" s="231"/>
      <c r="G1465" s="230"/>
      <c r="H1465" s="229">
        <v>4</v>
      </c>
      <c r="I1465" s="229"/>
    </row>
    <row r="1466" spans="1:9" ht="13.15" hidden="1" customHeight="1" outlineLevel="2">
      <c r="A1466" s="232"/>
      <c r="B1466" s="234"/>
      <c r="C1466" s="233"/>
      <c r="D1466" s="232"/>
      <c r="E1466" s="231"/>
      <c r="F1466" s="231" t="s">
        <v>383</v>
      </c>
      <c r="G1466" s="230"/>
      <c r="H1466" s="229">
        <v>2.9320000000000004</v>
      </c>
      <c r="I1466" s="229"/>
    </row>
    <row r="1467" spans="1:9" ht="13.15" hidden="1" customHeight="1" outlineLevel="2">
      <c r="A1467" s="232"/>
      <c r="B1467" s="234"/>
      <c r="C1467" s="233"/>
      <c r="D1467" s="232"/>
      <c r="E1467" s="231"/>
      <c r="F1467" s="231" t="s">
        <v>342</v>
      </c>
      <c r="G1467" s="230"/>
      <c r="H1467" s="229" t="s">
        <v>340</v>
      </c>
      <c r="I1467" s="229"/>
    </row>
    <row r="1468" spans="1:9" ht="13.15" hidden="1" customHeight="1" outlineLevel="2">
      <c r="A1468" s="232"/>
      <c r="B1468" s="234"/>
      <c r="C1468" s="233"/>
      <c r="D1468" s="232"/>
      <c r="E1468" s="231"/>
      <c r="F1468" s="231" t="s">
        <v>382</v>
      </c>
      <c r="G1468" s="230"/>
      <c r="H1468" s="229">
        <v>1.35</v>
      </c>
      <c r="I1468" s="229"/>
    </row>
    <row r="1469" spans="1:9" ht="13.15" hidden="1" customHeight="1" outlineLevel="2">
      <c r="A1469" s="232"/>
      <c r="B1469" s="234"/>
      <c r="C1469" s="233"/>
      <c r="D1469" s="232"/>
      <c r="E1469" s="231" t="s">
        <v>331</v>
      </c>
      <c r="F1469" s="231"/>
      <c r="G1469" s="230"/>
      <c r="H1469" s="229" t="s">
        <v>324</v>
      </c>
      <c r="I1469" s="229"/>
    </row>
    <row r="1470" spans="1:9" ht="13.15" hidden="1" customHeight="1" outlineLevel="2">
      <c r="A1470" s="232"/>
      <c r="B1470" s="234"/>
      <c r="C1470" s="233"/>
      <c r="D1470" s="232"/>
      <c r="E1470" s="231"/>
      <c r="F1470" s="231" t="s">
        <v>381</v>
      </c>
      <c r="G1470" s="230"/>
      <c r="H1470" s="229">
        <v>30.5748</v>
      </c>
      <c r="I1470" s="229"/>
    </row>
    <row r="1471" spans="1:9" ht="13.15" hidden="1" customHeight="1" outlineLevel="2">
      <c r="A1471" s="232"/>
      <c r="B1471" s="234"/>
      <c r="C1471" s="233"/>
      <c r="D1471" s="232"/>
      <c r="E1471" s="231"/>
      <c r="F1471" s="231" t="s">
        <v>352</v>
      </c>
      <c r="G1471" s="230"/>
      <c r="H1471" s="229" t="s">
        <v>340</v>
      </c>
      <c r="I1471" s="229"/>
    </row>
    <row r="1472" spans="1:9" ht="13.15" hidden="1" customHeight="1" outlineLevel="2">
      <c r="A1472" s="232"/>
      <c r="B1472" s="234"/>
      <c r="C1472" s="233"/>
      <c r="D1472" s="232"/>
      <c r="E1472" s="231"/>
      <c r="F1472" s="231" t="s">
        <v>380</v>
      </c>
      <c r="G1472" s="230"/>
      <c r="H1472" s="229" t="s">
        <v>340</v>
      </c>
      <c r="I1472" s="229"/>
    </row>
    <row r="1473" spans="1:9" ht="13.15" hidden="1" customHeight="1" outlineLevel="2">
      <c r="A1473" s="232"/>
      <c r="B1473" s="234"/>
      <c r="C1473" s="233"/>
      <c r="D1473" s="232"/>
      <c r="E1473" s="231"/>
      <c r="F1473" s="231" t="s">
        <v>379</v>
      </c>
      <c r="G1473" s="230"/>
      <c r="H1473" s="229">
        <v>1.175</v>
      </c>
      <c r="I1473" s="229"/>
    </row>
    <row r="1474" spans="1:9" ht="13.15" hidden="1" customHeight="1" outlineLevel="2">
      <c r="A1474" s="232"/>
      <c r="B1474" s="234"/>
      <c r="C1474" s="233"/>
      <c r="D1474" s="232"/>
      <c r="E1474" s="231" t="s">
        <v>378</v>
      </c>
      <c r="F1474" s="231"/>
      <c r="G1474" s="230"/>
      <c r="H1474" s="229" t="s">
        <v>324</v>
      </c>
      <c r="I1474" s="229"/>
    </row>
    <row r="1475" spans="1:9" ht="13.15" hidden="1" customHeight="1" outlineLevel="2">
      <c r="A1475" s="232"/>
      <c r="B1475" s="234"/>
      <c r="C1475" s="233"/>
      <c r="D1475" s="232"/>
      <c r="E1475" s="231"/>
      <c r="F1475" s="231" t="s">
        <v>377</v>
      </c>
      <c r="G1475" s="230"/>
      <c r="H1475" s="229">
        <v>17.152000000000001</v>
      </c>
      <c r="I1475" s="229"/>
    </row>
    <row r="1476" spans="1:9" ht="13.15" hidden="1" customHeight="1" outlineLevel="2">
      <c r="A1476" s="232"/>
      <c r="B1476" s="234"/>
      <c r="C1476" s="233"/>
      <c r="D1476" s="232"/>
      <c r="E1476" s="231"/>
      <c r="F1476" s="231" t="s">
        <v>342</v>
      </c>
      <c r="G1476" s="230"/>
      <c r="H1476" s="229" t="s">
        <v>340</v>
      </c>
      <c r="I1476" s="229"/>
    </row>
    <row r="1477" spans="1:9" ht="13.15" hidden="1" customHeight="1" outlineLevel="2">
      <c r="A1477" s="232"/>
      <c r="B1477" s="234"/>
      <c r="C1477" s="233"/>
      <c r="D1477" s="232"/>
      <c r="E1477" s="231" t="s">
        <v>376</v>
      </c>
      <c r="F1477" s="231"/>
      <c r="G1477" s="230"/>
      <c r="H1477" s="229" t="s">
        <v>324</v>
      </c>
      <c r="I1477" s="229"/>
    </row>
    <row r="1478" spans="1:9" ht="13.15" hidden="1" customHeight="1" outlineLevel="2">
      <c r="A1478" s="232"/>
      <c r="B1478" s="234"/>
      <c r="C1478" s="233"/>
      <c r="D1478" s="232"/>
      <c r="E1478" s="231"/>
      <c r="F1478" s="231" t="s">
        <v>375</v>
      </c>
      <c r="G1478" s="230"/>
      <c r="H1478" s="229">
        <v>100.76800000000001</v>
      </c>
      <c r="I1478" s="229"/>
    </row>
    <row r="1479" spans="1:9" ht="13.15" hidden="1" customHeight="1" outlineLevel="2">
      <c r="A1479" s="232"/>
      <c r="B1479" s="234"/>
      <c r="C1479" s="233"/>
      <c r="D1479" s="232"/>
      <c r="E1479" s="231"/>
      <c r="F1479" s="231" t="s">
        <v>374</v>
      </c>
      <c r="G1479" s="230"/>
      <c r="H1479" s="229">
        <v>121.88640000000002</v>
      </c>
      <c r="I1479" s="229"/>
    </row>
    <row r="1480" spans="1:9" ht="13.15" hidden="1" customHeight="1" outlineLevel="2">
      <c r="A1480" s="232"/>
      <c r="B1480" s="234"/>
      <c r="C1480" s="233"/>
      <c r="D1480" s="232"/>
      <c r="E1480" s="231"/>
      <c r="F1480" s="231" t="s">
        <v>373</v>
      </c>
      <c r="G1480" s="230"/>
      <c r="H1480" s="229" t="s">
        <v>340</v>
      </c>
      <c r="I1480" s="229"/>
    </row>
    <row r="1481" spans="1:9" ht="13.15" hidden="1" customHeight="1" outlineLevel="2">
      <c r="A1481" s="232"/>
      <c r="B1481" s="234"/>
      <c r="C1481" s="233"/>
      <c r="D1481" s="232"/>
      <c r="E1481" s="231"/>
      <c r="F1481" s="231" t="s">
        <v>372</v>
      </c>
      <c r="G1481" s="230"/>
      <c r="H1481" s="229">
        <v>7.3200000000000012</v>
      </c>
      <c r="I1481" s="229"/>
    </row>
    <row r="1482" spans="1:9" ht="13.15" hidden="1" customHeight="1" outlineLevel="2">
      <c r="A1482" s="232"/>
      <c r="B1482" s="234"/>
      <c r="C1482" s="233"/>
      <c r="D1482" s="232"/>
      <c r="E1482" s="231"/>
      <c r="F1482" s="231" t="s">
        <v>371</v>
      </c>
      <c r="G1482" s="230"/>
      <c r="H1482" s="229">
        <v>-9.31</v>
      </c>
      <c r="I1482" s="229"/>
    </row>
    <row r="1483" spans="1:9" ht="13.15" hidden="1" customHeight="1" outlineLevel="2">
      <c r="A1483" s="232"/>
      <c r="B1483" s="234"/>
      <c r="C1483" s="233"/>
      <c r="D1483" s="232"/>
      <c r="E1483" s="231" t="s">
        <v>368</v>
      </c>
      <c r="F1483" s="231"/>
      <c r="G1483" s="230"/>
      <c r="H1483" s="229">
        <v>8</v>
      </c>
      <c r="I1483" s="229"/>
    </row>
    <row r="1484" spans="1:9" ht="13.15" hidden="1" customHeight="1" outlineLevel="2">
      <c r="A1484" s="232"/>
      <c r="B1484" s="234"/>
      <c r="C1484" s="233"/>
      <c r="D1484" s="232"/>
      <c r="E1484" s="231"/>
      <c r="F1484" s="231" t="s">
        <v>370</v>
      </c>
      <c r="G1484" s="230"/>
      <c r="H1484" s="229">
        <v>2.7200000000000006</v>
      </c>
      <c r="I1484" s="229"/>
    </row>
    <row r="1485" spans="1:9" ht="13.15" hidden="1" customHeight="1" outlineLevel="2">
      <c r="A1485" s="232"/>
      <c r="B1485" s="234"/>
      <c r="C1485" s="233"/>
      <c r="D1485" s="232"/>
      <c r="E1485" s="231"/>
      <c r="F1485" s="231" t="s">
        <v>369</v>
      </c>
      <c r="G1485" s="230"/>
      <c r="H1485" s="229">
        <v>-12.005000000000003</v>
      </c>
      <c r="I1485" s="229"/>
    </row>
    <row r="1486" spans="1:9" ht="13.15" hidden="1" customHeight="1" outlineLevel="2">
      <c r="A1486" s="232"/>
      <c r="B1486" s="234"/>
      <c r="C1486" s="233"/>
      <c r="D1486" s="232"/>
      <c r="E1486" s="231" t="s">
        <v>368</v>
      </c>
      <c r="F1486" s="231"/>
      <c r="G1486" s="230"/>
      <c r="H1486" s="229">
        <v>8</v>
      </c>
      <c r="I1486" s="229"/>
    </row>
    <row r="1487" spans="1:9" ht="13.15" hidden="1" customHeight="1" outlineLevel="2">
      <c r="A1487" s="232"/>
      <c r="B1487" s="234"/>
      <c r="C1487" s="233"/>
      <c r="D1487" s="232"/>
      <c r="E1487" s="231"/>
      <c r="F1487" s="231" t="s">
        <v>367</v>
      </c>
      <c r="G1487" s="230"/>
      <c r="H1487" s="229">
        <v>2.9400000000000004</v>
      </c>
      <c r="I1487" s="229"/>
    </row>
    <row r="1488" spans="1:9" ht="13.15" hidden="1" customHeight="1" outlineLevel="2">
      <c r="A1488" s="232"/>
      <c r="B1488" s="234"/>
      <c r="C1488" s="233"/>
      <c r="D1488" s="232"/>
      <c r="E1488" s="231"/>
      <c r="F1488" s="231" t="s">
        <v>366</v>
      </c>
      <c r="G1488" s="230"/>
      <c r="H1488" s="229" t="s">
        <v>340</v>
      </c>
      <c r="I1488" s="229"/>
    </row>
    <row r="1489" spans="1:9" ht="13.15" hidden="1" customHeight="1" outlineLevel="2">
      <c r="A1489" s="232"/>
      <c r="B1489" s="234"/>
      <c r="C1489" s="233"/>
      <c r="D1489" s="232"/>
      <c r="E1489" s="231"/>
      <c r="F1489" s="231" t="s">
        <v>365</v>
      </c>
      <c r="G1489" s="230"/>
      <c r="H1489" s="229" t="s">
        <v>340</v>
      </c>
      <c r="I1489" s="229"/>
    </row>
    <row r="1490" spans="1:9" ht="13.15" hidden="1" customHeight="1" outlineLevel="2">
      <c r="A1490" s="232"/>
      <c r="B1490" s="234"/>
      <c r="C1490" s="233"/>
      <c r="D1490" s="232"/>
      <c r="E1490" s="231"/>
      <c r="F1490" s="231" t="s">
        <v>364</v>
      </c>
      <c r="G1490" s="230"/>
      <c r="H1490" s="229" t="s">
        <v>340</v>
      </c>
      <c r="I1490" s="229"/>
    </row>
    <row r="1491" spans="1:9" ht="13.15" hidden="1" customHeight="1" outlineLevel="2">
      <c r="A1491" s="232"/>
      <c r="B1491" s="234"/>
      <c r="C1491" s="233"/>
      <c r="D1491" s="232"/>
      <c r="E1491" s="231"/>
      <c r="F1491" s="231" t="s">
        <v>363</v>
      </c>
      <c r="G1491" s="230"/>
      <c r="H1491" s="229">
        <v>2.964</v>
      </c>
      <c r="I1491" s="229"/>
    </row>
    <row r="1492" spans="1:9" ht="13.15" hidden="1" customHeight="1" outlineLevel="2">
      <c r="A1492" s="232"/>
      <c r="B1492" s="234"/>
      <c r="C1492" s="233"/>
      <c r="D1492" s="232"/>
      <c r="E1492" s="231"/>
      <c r="F1492" s="231" t="s">
        <v>362</v>
      </c>
      <c r="G1492" s="230"/>
      <c r="H1492" s="229">
        <v>0.873</v>
      </c>
      <c r="I1492" s="229"/>
    </row>
    <row r="1493" spans="1:9" ht="13.15" hidden="1" customHeight="1" outlineLevel="2">
      <c r="A1493" s="232"/>
      <c r="B1493" s="234"/>
      <c r="C1493" s="233"/>
      <c r="D1493" s="232"/>
      <c r="E1493" s="231"/>
      <c r="F1493" s="231" t="s">
        <v>361</v>
      </c>
      <c r="G1493" s="230"/>
      <c r="H1493" s="229" t="s">
        <v>340</v>
      </c>
      <c r="I1493" s="229"/>
    </row>
    <row r="1494" spans="1:9" ht="13.15" hidden="1" customHeight="1" outlineLevel="2">
      <c r="A1494" s="232"/>
      <c r="B1494" s="234"/>
      <c r="C1494" s="233"/>
      <c r="D1494" s="232"/>
      <c r="E1494" s="231"/>
      <c r="F1494" s="231" t="s">
        <v>360</v>
      </c>
      <c r="G1494" s="230"/>
      <c r="H1494" s="229">
        <v>1</v>
      </c>
      <c r="I1494" s="229"/>
    </row>
    <row r="1495" spans="1:9" ht="13.15" hidden="1" customHeight="1" outlineLevel="2">
      <c r="A1495" s="232"/>
      <c r="B1495" s="234"/>
      <c r="C1495" s="233"/>
      <c r="D1495" s="232"/>
      <c r="E1495" s="231"/>
      <c r="F1495" s="231" t="s">
        <v>359</v>
      </c>
      <c r="G1495" s="230"/>
      <c r="H1495" s="229">
        <v>0.28799999999999998</v>
      </c>
      <c r="I1495" s="229"/>
    </row>
    <row r="1496" spans="1:9" ht="13.15" hidden="1" customHeight="1" outlineLevel="2">
      <c r="A1496" s="232"/>
      <c r="B1496" s="234"/>
      <c r="C1496" s="233"/>
      <c r="D1496" s="232"/>
      <c r="E1496" s="231"/>
      <c r="F1496" s="231" t="s">
        <v>358</v>
      </c>
      <c r="G1496" s="230"/>
      <c r="H1496" s="229" t="s">
        <v>340</v>
      </c>
      <c r="I1496" s="229"/>
    </row>
    <row r="1497" spans="1:9" ht="13.15" hidden="1" customHeight="1" outlineLevel="2">
      <c r="A1497" s="232"/>
      <c r="B1497" s="234"/>
      <c r="C1497" s="233"/>
      <c r="D1497" s="232"/>
      <c r="E1497" s="231"/>
      <c r="F1497" s="231" t="s">
        <v>357</v>
      </c>
      <c r="G1497" s="230"/>
      <c r="H1497" s="229">
        <v>3.012</v>
      </c>
      <c r="I1497" s="229"/>
    </row>
    <row r="1498" spans="1:9" ht="13.15" hidden="1" customHeight="1" outlineLevel="2">
      <c r="A1498" s="232"/>
      <c r="B1498" s="234"/>
      <c r="C1498" s="233"/>
      <c r="D1498" s="232"/>
      <c r="E1498" s="231"/>
      <c r="F1498" s="231" t="s">
        <v>356</v>
      </c>
      <c r="G1498" s="230"/>
      <c r="H1498" s="229">
        <v>0.8819999999999999</v>
      </c>
      <c r="I1498" s="229"/>
    </row>
    <row r="1499" spans="1:9" ht="13.15" hidden="1" customHeight="1" outlineLevel="2">
      <c r="A1499" s="232"/>
      <c r="B1499" s="234"/>
      <c r="C1499" s="233"/>
      <c r="D1499" s="232"/>
      <c r="E1499" s="231"/>
      <c r="F1499" s="231" t="s">
        <v>341</v>
      </c>
      <c r="G1499" s="230"/>
      <c r="H1499" s="229" t="s">
        <v>340</v>
      </c>
      <c r="I1499" s="229"/>
    </row>
    <row r="1500" spans="1:9" ht="13.15" hidden="1" customHeight="1" outlineLevel="2">
      <c r="A1500" s="232"/>
      <c r="B1500" s="234"/>
      <c r="C1500" s="233"/>
      <c r="D1500" s="232"/>
      <c r="E1500" s="231" t="s">
        <v>355</v>
      </c>
      <c r="G1500" s="230"/>
      <c r="H1500" s="229" t="s">
        <v>324</v>
      </c>
      <c r="I1500" s="229"/>
    </row>
    <row r="1501" spans="1:9" ht="13.15" hidden="1" customHeight="1" outlineLevel="2">
      <c r="A1501" s="232"/>
      <c r="B1501" s="234"/>
      <c r="C1501" s="233"/>
      <c r="D1501" s="232"/>
      <c r="E1501" s="231"/>
      <c r="F1501" s="231" t="s">
        <v>354</v>
      </c>
      <c r="G1501" s="230"/>
      <c r="H1501" s="229">
        <v>13.936000000000002</v>
      </c>
      <c r="I1501" s="229"/>
    </row>
    <row r="1502" spans="1:9" ht="13.15" hidden="1" customHeight="1" outlineLevel="2">
      <c r="A1502" s="232"/>
      <c r="B1502" s="234"/>
      <c r="C1502" s="233"/>
      <c r="D1502" s="232"/>
      <c r="E1502" s="231"/>
      <c r="F1502" s="231" t="s">
        <v>317</v>
      </c>
      <c r="G1502" s="230"/>
      <c r="H1502" s="229" t="s">
        <v>340</v>
      </c>
      <c r="I1502" s="229"/>
    </row>
    <row r="1503" spans="1:9" ht="13.15" hidden="1" customHeight="1" outlineLevel="2">
      <c r="A1503" s="232"/>
      <c r="B1503" s="234"/>
      <c r="C1503" s="233"/>
      <c r="D1503" s="232"/>
      <c r="E1503" s="231" t="s">
        <v>329</v>
      </c>
      <c r="G1503" s="230"/>
      <c r="H1503" s="229" t="s">
        <v>324</v>
      </c>
      <c r="I1503" s="229"/>
    </row>
    <row r="1504" spans="1:9" ht="13.15" hidden="1" customHeight="1" outlineLevel="2">
      <c r="A1504" s="232"/>
      <c r="B1504" s="234"/>
      <c r="C1504" s="233"/>
      <c r="D1504" s="232"/>
      <c r="E1504" s="231"/>
      <c r="F1504" s="231" t="s">
        <v>353</v>
      </c>
      <c r="G1504" s="230"/>
      <c r="H1504" s="229">
        <v>19.081600000000002</v>
      </c>
      <c r="I1504" s="229"/>
    </row>
    <row r="1505" spans="1:9" ht="13.15" hidden="1" customHeight="1" outlineLevel="2">
      <c r="A1505" s="232"/>
      <c r="B1505" s="234"/>
      <c r="C1505" s="233"/>
      <c r="D1505" s="232"/>
      <c r="E1505" s="231"/>
      <c r="F1505" s="231" t="s">
        <v>352</v>
      </c>
      <c r="G1505" s="230"/>
      <c r="H1505" s="229" t="s">
        <v>340</v>
      </c>
      <c r="I1505" s="229"/>
    </row>
    <row r="1506" spans="1:9" ht="13.15" hidden="1" customHeight="1" outlineLevel="2">
      <c r="A1506" s="232"/>
      <c r="B1506" s="234"/>
      <c r="C1506" s="233"/>
      <c r="D1506" s="232"/>
      <c r="E1506" s="231"/>
      <c r="F1506" s="231" t="s">
        <v>317</v>
      </c>
      <c r="G1506" s="230"/>
      <c r="H1506" s="229" t="s">
        <v>340</v>
      </c>
      <c r="I1506" s="229"/>
    </row>
    <row r="1507" spans="1:9" ht="13.15" hidden="1" customHeight="1" outlineLevel="2">
      <c r="A1507" s="232"/>
      <c r="B1507" s="234"/>
      <c r="C1507" s="233"/>
      <c r="D1507" s="232"/>
      <c r="E1507" s="231" t="s">
        <v>327</v>
      </c>
      <c r="G1507" s="230"/>
      <c r="H1507" s="229" t="s">
        <v>324</v>
      </c>
      <c r="I1507" s="229"/>
    </row>
    <row r="1508" spans="1:9" ht="13.15" hidden="1" customHeight="1" outlineLevel="2">
      <c r="A1508" s="232"/>
      <c r="B1508" s="234"/>
      <c r="C1508" s="233"/>
      <c r="D1508" s="232"/>
      <c r="E1508" s="231"/>
      <c r="F1508" s="231" t="s">
        <v>351</v>
      </c>
      <c r="G1508" s="230"/>
      <c r="H1508" s="229">
        <v>13.185600000000001</v>
      </c>
      <c r="I1508" s="229"/>
    </row>
    <row r="1509" spans="1:9" ht="13.15" hidden="1" customHeight="1" outlineLevel="2">
      <c r="A1509" s="232"/>
      <c r="B1509" s="234"/>
      <c r="C1509" s="233"/>
      <c r="D1509" s="232"/>
      <c r="E1509" s="231"/>
      <c r="F1509" s="231" t="s">
        <v>317</v>
      </c>
      <c r="G1509" s="230"/>
      <c r="H1509" s="229" t="s">
        <v>340</v>
      </c>
      <c r="I1509" s="229"/>
    </row>
    <row r="1510" spans="1:9" ht="13.15" hidden="1" customHeight="1" outlineLevel="2">
      <c r="A1510" s="232"/>
      <c r="B1510" s="234"/>
      <c r="C1510" s="233"/>
      <c r="D1510" s="232"/>
      <c r="E1510" s="231"/>
      <c r="F1510" s="231" t="s">
        <v>350</v>
      </c>
      <c r="G1510" s="230"/>
      <c r="H1510" s="229" t="s">
        <v>340</v>
      </c>
      <c r="I1510" s="229"/>
    </row>
    <row r="1511" spans="1:9" ht="13.15" hidden="1" customHeight="1" outlineLevel="2">
      <c r="A1511" s="232"/>
      <c r="B1511" s="234"/>
      <c r="C1511" s="233"/>
      <c r="D1511" s="232"/>
      <c r="E1511" s="231"/>
      <c r="F1511" s="231" t="s">
        <v>349</v>
      </c>
      <c r="G1511" s="230"/>
      <c r="H1511" s="229">
        <v>0.13500000000000001</v>
      </c>
      <c r="I1511" s="229"/>
    </row>
    <row r="1512" spans="1:9" ht="13.15" hidden="1" customHeight="1" outlineLevel="2">
      <c r="A1512" s="232"/>
      <c r="B1512" s="234"/>
      <c r="C1512" s="233"/>
      <c r="D1512" s="232"/>
      <c r="E1512" s="231" t="s">
        <v>348</v>
      </c>
      <c r="G1512" s="230"/>
      <c r="H1512" s="229" t="s">
        <v>324</v>
      </c>
      <c r="I1512" s="229"/>
    </row>
    <row r="1513" spans="1:9" ht="13.15" hidden="1" customHeight="1" outlineLevel="2">
      <c r="A1513" s="232"/>
      <c r="B1513" s="234"/>
      <c r="C1513" s="233"/>
      <c r="D1513" s="232"/>
      <c r="E1513" s="231"/>
      <c r="F1513" s="231" t="s">
        <v>347</v>
      </c>
      <c r="G1513" s="230"/>
      <c r="H1513" s="229">
        <v>24.12</v>
      </c>
      <c r="I1513" s="229"/>
    </row>
    <row r="1514" spans="1:9" ht="13.15" hidden="1" customHeight="1" outlineLevel="2">
      <c r="A1514" s="232"/>
      <c r="B1514" s="234"/>
      <c r="C1514" s="233"/>
      <c r="D1514" s="232"/>
      <c r="E1514" s="231"/>
      <c r="F1514" s="231" t="s">
        <v>342</v>
      </c>
      <c r="G1514" s="230"/>
      <c r="H1514" s="229" t="s">
        <v>340</v>
      </c>
      <c r="I1514" s="229"/>
    </row>
    <row r="1515" spans="1:9" ht="13.15" hidden="1" customHeight="1" outlineLevel="2">
      <c r="A1515" s="232"/>
      <c r="B1515" s="234"/>
      <c r="C1515" s="233"/>
      <c r="D1515" s="232"/>
      <c r="E1515" s="231"/>
      <c r="F1515" s="231" t="s">
        <v>346</v>
      </c>
      <c r="G1515" s="230"/>
      <c r="H1515" s="229" t="s">
        <v>340</v>
      </c>
      <c r="I1515" s="229"/>
    </row>
    <row r="1516" spans="1:9" ht="13.15" hidden="1" customHeight="1" outlineLevel="2">
      <c r="A1516" s="232"/>
      <c r="B1516" s="234"/>
      <c r="C1516" s="233"/>
      <c r="D1516" s="232"/>
      <c r="E1516" s="231"/>
      <c r="F1516" s="231" t="s">
        <v>345</v>
      </c>
      <c r="G1516" s="230"/>
      <c r="H1516" s="229">
        <v>0.98799999999999999</v>
      </c>
      <c r="I1516" s="229"/>
    </row>
    <row r="1517" spans="1:9" ht="13.15" hidden="1" customHeight="1" outlineLevel="2">
      <c r="A1517" s="232"/>
      <c r="B1517" s="234"/>
      <c r="C1517" s="233"/>
      <c r="D1517" s="232"/>
      <c r="E1517" s="231"/>
      <c r="F1517" s="231" t="s">
        <v>344</v>
      </c>
      <c r="G1517" s="230"/>
      <c r="H1517" s="229">
        <v>0.29099999999999998</v>
      </c>
      <c r="I1517" s="229"/>
    </row>
    <row r="1518" spans="1:9" ht="13.15" hidden="1" customHeight="1" outlineLevel="2">
      <c r="A1518" s="232"/>
      <c r="B1518" s="234"/>
      <c r="C1518" s="233"/>
      <c r="D1518" s="232"/>
      <c r="E1518" s="231" t="s">
        <v>325</v>
      </c>
      <c r="G1518" s="230"/>
      <c r="H1518" s="229" t="s">
        <v>324</v>
      </c>
      <c r="I1518" s="229"/>
    </row>
    <row r="1519" spans="1:9" ht="13.15" hidden="1" customHeight="1" outlineLevel="2">
      <c r="A1519" s="232"/>
      <c r="B1519" s="234"/>
      <c r="C1519" s="233"/>
      <c r="D1519" s="232"/>
      <c r="E1519" s="231"/>
      <c r="F1519" s="231" t="s">
        <v>343</v>
      </c>
      <c r="G1519" s="230"/>
      <c r="H1519" s="229">
        <v>25.995999999999999</v>
      </c>
      <c r="I1519" s="229"/>
    </row>
    <row r="1520" spans="1:9" ht="13.15" hidden="1" customHeight="1" outlineLevel="2">
      <c r="A1520" s="232"/>
      <c r="B1520" s="234"/>
      <c r="C1520" s="233"/>
      <c r="D1520" s="232"/>
      <c r="E1520" s="231"/>
      <c r="F1520" s="231" t="s">
        <v>342</v>
      </c>
      <c r="G1520" s="230"/>
      <c r="H1520" s="229" t="s">
        <v>340</v>
      </c>
      <c r="I1520" s="229"/>
    </row>
    <row r="1521" spans="1:9" ht="13.15" hidden="1" customHeight="1" outlineLevel="2">
      <c r="A1521" s="232"/>
      <c r="B1521" s="234"/>
      <c r="C1521" s="233"/>
      <c r="D1521" s="232"/>
      <c r="E1521" s="231"/>
      <c r="F1521" s="231" t="s">
        <v>341</v>
      </c>
      <c r="G1521" s="230"/>
      <c r="H1521" s="229" t="s">
        <v>340</v>
      </c>
      <c r="I1521" s="229"/>
    </row>
    <row r="1522" spans="1:9" ht="13.15" hidden="1" customHeight="1" outlineLevel="2">
      <c r="A1522" s="232"/>
      <c r="B1522" s="234"/>
      <c r="C1522" s="233"/>
      <c r="D1522" s="232"/>
      <c r="E1522" s="231"/>
      <c r="F1522" s="231" t="s">
        <v>339</v>
      </c>
      <c r="G1522" s="230"/>
      <c r="H1522" s="229">
        <v>0.44999999999999996</v>
      </c>
      <c r="I1522" s="229"/>
    </row>
    <row r="1523" spans="1:9" ht="13.15" hidden="1" customHeight="1" outlineLevel="2">
      <c r="A1523" s="232"/>
      <c r="B1523" s="234"/>
      <c r="C1523" s="233"/>
      <c r="D1523" s="232"/>
      <c r="E1523" s="231" t="s">
        <v>338</v>
      </c>
      <c r="F1523" s="231"/>
      <c r="G1523" s="230"/>
      <c r="H1523" s="229"/>
      <c r="I1523" s="229"/>
    </row>
    <row r="1524" spans="1:9" ht="13.15" hidden="1" customHeight="1" outlineLevel="2">
      <c r="A1524" s="232"/>
      <c r="B1524" s="234"/>
      <c r="C1524" s="233"/>
      <c r="D1524" s="232"/>
      <c r="E1524" s="231" t="s">
        <v>337</v>
      </c>
      <c r="F1524" s="231"/>
      <c r="G1524" s="230"/>
      <c r="H1524" s="229" t="s">
        <v>324</v>
      </c>
      <c r="I1524" s="229"/>
    </row>
    <row r="1525" spans="1:9" ht="13.15" hidden="1" customHeight="1" outlineLevel="2">
      <c r="A1525" s="232"/>
      <c r="B1525" s="234"/>
      <c r="C1525" s="233"/>
      <c r="D1525" s="232"/>
      <c r="E1525" s="231"/>
      <c r="F1525" s="231" t="s">
        <v>336</v>
      </c>
      <c r="G1525" s="230"/>
      <c r="H1525" s="229">
        <v>3</v>
      </c>
      <c r="I1525" s="229"/>
    </row>
    <row r="1526" spans="1:9" ht="13.15" hidden="1" customHeight="1" outlineLevel="2">
      <c r="A1526" s="232"/>
      <c r="B1526" s="234"/>
      <c r="C1526" s="233"/>
      <c r="D1526" s="232"/>
      <c r="E1526" s="231"/>
      <c r="F1526" s="231" t="s">
        <v>335</v>
      </c>
      <c r="G1526" s="230"/>
      <c r="H1526" s="229">
        <v>5.61</v>
      </c>
      <c r="I1526" s="229"/>
    </row>
    <row r="1527" spans="1:9" ht="13.15" hidden="1" customHeight="1" outlineLevel="2">
      <c r="A1527" s="232"/>
      <c r="B1527" s="234"/>
      <c r="C1527" s="233"/>
      <c r="D1527" s="232"/>
      <c r="E1527" s="231" t="s">
        <v>334</v>
      </c>
      <c r="F1527" s="231"/>
      <c r="G1527" s="230"/>
      <c r="H1527" s="229" t="s">
        <v>324</v>
      </c>
      <c r="I1527" s="229"/>
    </row>
    <row r="1528" spans="1:9" ht="13.15" hidden="1" customHeight="1" outlineLevel="2">
      <c r="A1528" s="232"/>
      <c r="B1528" s="234"/>
      <c r="C1528" s="233"/>
      <c r="D1528" s="232"/>
      <c r="E1528" s="231"/>
      <c r="F1528" s="231" t="s">
        <v>333</v>
      </c>
      <c r="G1528" s="230"/>
      <c r="H1528" s="229">
        <v>10.345749999999999</v>
      </c>
      <c r="I1528" s="229"/>
    </row>
    <row r="1529" spans="1:9" ht="13.15" hidden="1" customHeight="1" outlineLevel="2">
      <c r="A1529" s="232"/>
      <c r="B1529" s="234"/>
      <c r="C1529" s="233"/>
      <c r="D1529" s="232"/>
      <c r="E1529" s="231"/>
      <c r="F1529" s="231" t="s">
        <v>332</v>
      </c>
      <c r="G1529" s="230"/>
      <c r="H1529" s="229">
        <v>5.8563000000000009</v>
      </c>
      <c r="I1529" s="229"/>
    </row>
    <row r="1530" spans="1:9" ht="13.15" hidden="1" customHeight="1" outlineLevel="2">
      <c r="A1530" s="232"/>
      <c r="B1530" s="234"/>
      <c r="C1530" s="233"/>
      <c r="D1530" s="232"/>
      <c r="E1530" s="231" t="s">
        <v>331</v>
      </c>
      <c r="F1530" s="231"/>
      <c r="G1530" s="230"/>
      <c r="H1530" s="229" t="s">
        <v>324</v>
      </c>
      <c r="I1530" s="229"/>
    </row>
    <row r="1531" spans="1:9" ht="13.15" hidden="1" customHeight="1" outlineLevel="2">
      <c r="A1531" s="232"/>
      <c r="B1531" s="234"/>
      <c r="C1531" s="233"/>
      <c r="D1531" s="232"/>
      <c r="E1531" s="231"/>
      <c r="F1531" s="231" t="s">
        <v>330</v>
      </c>
      <c r="G1531" s="230"/>
      <c r="H1531" s="229">
        <v>4.9692000000000007</v>
      </c>
      <c r="I1531" s="229"/>
    </row>
    <row r="1532" spans="1:9" ht="13.15" hidden="1" customHeight="1" outlineLevel="2">
      <c r="A1532" s="232"/>
      <c r="B1532" s="234"/>
      <c r="C1532" s="233"/>
      <c r="D1532" s="232"/>
      <c r="E1532" s="231" t="s">
        <v>329</v>
      </c>
      <c r="G1532" s="230"/>
      <c r="H1532" s="229" t="s">
        <v>324</v>
      </c>
      <c r="I1532" s="229"/>
    </row>
    <row r="1533" spans="1:9" ht="13.15" hidden="1" customHeight="1" outlineLevel="2">
      <c r="A1533" s="232"/>
      <c r="B1533" s="234"/>
      <c r="C1533" s="233"/>
      <c r="D1533" s="232"/>
      <c r="E1533" s="231"/>
      <c r="F1533" s="231" t="s">
        <v>328</v>
      </c>
      <c r="G1533" s="230"/>
      <c r="H1533" s="229">
        <v>3.12</v>
      </c>
      <c r="I1533" s="229"/>
    </row>
    <row r="1534" spans="1:9" ht="13.15" hidden="1" customHeight="1" outlineLevel="2">
      <c r="A1534" s="232"/>
      <c r="B1534" s="234"/>
      <c r="C1534" s="233"/>
      <c r="D1534" s="232"/>
      <c r="E1534" s="231" t="s">
        <v>327</v>
      </c>
      <c r="G1534" s="230"/>
      <c r="H1534" s="229" t="s">
        <v>324</v>
      </c>
      <c r="I1534" s="229"/>
    </row>
    <row r="1535" spans="1:9" ht="13.15" hidden="1" customHeight="1" outlineLevel="2">
      <c r="A1535" s="232"/>
      <c r="B1535" s="234"/>
      <c r="C1535" s="233"/>
      <c r="D1535" s="232"/>
      <c r="E1535" s="231"/>
      <c r="F1535" s="231" t="s">
        <v>326</v>
      </c>
      <c r="G1535" s="230"/>
      <c r="H1535" s="229">
        <v>1.4040000000000001</v>
      </c>
      <c r="I1535" s="229"/>
    </row>
    <row r="1536" spans="1:9" ht="13.15" hidden="1" customHeight="1" outlineLevel="2">
      <c r="A1536" s="232"/>
      <c r="B1536" s="234"/>
      <c r="C1536" s="233"/>
      <c r="D1536" s="232"/>
      <c r="E1536" s="231" t="s">
        <v>325</v>
      </c>
      <c r="G1536" s="230"/>
      <c r="H1536" s="229" t="s">
        <v>324</v>
      </c>
      <c r="I1536" s="229"/>
    </row>
    <row r="1537" spans="1:15" ht="13.15" hidden="1" customHeight="1" outlineLevel="2">
      <c r="A1537" s="232"/>
      <c r="B1537" s="234"/>
      <c r="C1537" s="233"/>
      <c r="D1537" s="232"/>
      <c r="E1537" s="231"/>
      <c r="F1537" s="231" t="s">
        <v>323</v>
      </c>
      <c r="G1537" s="230"/>
      <c r="H1537" s="229">
        <v>5.3835999999999995</v>
      </c>
      <c r="I1537" s="229"/>
    </row>
    <row r="1538" spans="1:15" ht="25.5" outlineLevel="1" collapsed="1">
      <c r="A1538" s="277">
        <f>MAX(A1432:A1537)+1</f>
        <v>252</v>
      </c>
      <c r="B1538" s="278" t="str">
        <f>CONCATENATE(MID(C1538,1,5),MID(C1538,7,4),MID(D1538,1,1),MID(A1538,1,3))</f>
        <v>784221111C252</v>
      </c>
      <c r="C1538" s="278" t="s">
        <v>316</v>
      </c>
      <c r="D1538" s="277" t="s">
        <v>301</v>
      </c>
      <c r="E1538" s="279"/>
      <c r="F1538" s="280" t="s">
        <v>322</v>
      </c>
      <c r="G1538" s="281"/>
      <c r="H1538" s="282">
        <v>7</v>
      </c>
      <c r="I1538" s="282" t="s">
        <v>153</v>
      </c>
      <c r="J1538" s="66">
        <v>0</v>
      </c>
      <c r="K1538" s="66">
        <f>ROUND(H1538*J1538,1)</f>
        <v>0</v>
      </c>
      <c r="L1538" s="283">
        <v>4.0000000000000002E-4</v>
      </c>
      <c r="M1538" s="284">
        <f>ROUND(H1538*L1538,5)</f>
        <v>2.8E-3</v>
      </c>
      <c r="N1538" s="283">
        <v>0</v>
      </c>
      <c r="O1538" s="284">
        <f>ROUND(H1538*N1538,5)</f>
        <v>0</v>
      </c>
    </row>
    <row r="1539" spans="1:15" ht="13.15" hidden="1" customHeight="1" outlineLevel="2">
      <c r="A1539" s="232"/>
      <c r="B1539" s="234"/>
      <c r="C1539" s="233"/>
      <c r="D1539" s="232"/>
      <c r="E1539" s="231"/>
      <c r="F1539" s="231"/>
      <c r="G1539" s="230"/>
      <c r="H1539" s="229">
        <v>0.495</v>
      </c>
      <c r="I1539" s="229"/>
    </row>
    <row r="1540" spans="1:15" ht="13.15" hidden="1" customHeight="1" outlineLevel="2">
      <c r="A1540" s="232"/>
      <c r="B1540" s="234"/>
      <c r="C1540" s="233"/>
      <c r="D1540" s="232"/>
      <c r="E1540" s="231"/>
      <c r="F1540" s="231" t="s">
        <v>321</v>
      </c>
      <c r="G1540" s="230"/>
      <c r="H1540" s="229">
        <v>2.4607499999999995</v>
      </c>
      <c r="I1540" s="229"/>
    </row>
    <row r="1541" spans="1:15" ht="13.15" hidden="1" customHeight="1" outlineLevel="2">
      <c r="A1541" s="232"/>
      <c r="B1541" s="234"/>
      <c r="C1541" s="233"/>
      <c r="D1541" s="232"/>
      <c r="E1541" s="231"/>
      <c r="F1541" s="231" t="s">
        <v>320</v>
      </c>
      <c r="G1541" s="230"/>
      <c r="H1541" s="229">
        <v>3.6952500000000001</v>
      </c>
      <c r="I1541" s="229"/>
    </row>
    <row r="1542" spans="1:15" ht="13.15" hidden="1" customHeight="1" outlineLevel="2">
      <c r="A1542" s="232"/>
      <c r="B1542" s="234"/>
      <c r="C1542" s="233"/>
      <c r="D1542" s="232"/>
      <c r="E1542" s="231"/>
      <c r="F1542" s="231" t="s">
        <v>319</v>
      </c>
      <c r="G1542" s="230"/>
      <c r="H1542" s="229">
        <v>0.24149999999999996</v>
      </c>
      <c r="I1542" s="229"/>
    </row>
    <row r="1543" spans="1:15" ht="13.15" hidden="1" customHeight="1" outlineLevel="2">
      <c r="A1543" s="232"/>
      <c r="B1543" s="234"/>
      <c r="C1543" s="233"/>
      <c r="D1543" s="232"/>
      <c r="E1543" s="231"/>
      <c r="F1543" s="231" t="s">
        <v>318</v>
      </c>
      <c r="G1543" s="230"/>
      <c r="H1543" s="229">
        <v>1.4869749999999999</v>
      </c>
      <c r="I1543" s="229"/>
    </row>
    <row r="1544" spans="1:15" ht="13.15" hidden="1" customHeight="1" outlineLevel="2">
      <c r="A1544" s="232"/>
      <c r="B1544" s="234"/>
      <c r="C1544" s="233"/>
      <c r="D1544" s="232"/>
      <c r="E1544" s="231"/>
      <c r="F1544" s="231" t="s">
        <v>317</v>
      </c>
      <c r="G1544" s="230"/>
      <c r="H1544" s="229">
        <v>-1.379</v>
      </c>
      <c r="I1544" s="229"/>
    </row>
    <row r="1545" spans="1:15" ht="25.5" outlineLevel="1" collapsed="1">
      <c r="A1545" s="277">
        <f>MAX(A1538:A1544)+1</f>
        <v>253</v>
      </c>
      <c r="B1545" s="278" t="str">
        <f>CONCATENATE(MID(C1545,1,5),MID(C1545,7,4),MID(D1545,1,1),MID(A1545,1,3))</f>
        <v>784221111C253</v>
      </c>
      <c r="C1545" s="278" t="s">
        <v>316</v>
      </c>
      <c r="D1545" s="277" t="s">
        <v>301</v>
      </c>
      <c r="E1545" s="279"/>
      <c r="F1545" s="280" t="s">
        <v>315</v>
      </c>
      <c r="G1545" s="281"/>
      <c r="H1545" s="282">
        <v>15</v>
      </c>
      <c r="I1545" s="282" t="s">
        <v>153</v>
      </c>
      <c r="J1545" s="66">
        <v>0</v>
      </c>
      <c r="K1545" s="66">
        <f>ROUND(H1545*J1545,1)</f>
        <v>0</v>
      </c>
      <c r="L1545" s="283">
        <v>1.4E-3</v>
      </c>
      <c r="M1545" s="284">
        <f>ROUND(H1545*L1545,5)</f>
        <v>2.1000000000000001E-2</v>
      </c>
      <c r="N1545" s="283">
        <v>3.1E-4</v>
      </c>
      <c r="O1545" s="284">
        <f>ROUND(H1545*N1545,5)</f>
        <v>4.6499999999999996E-3</v>
      </c>
    </row>
    <row r="1546" spans="1:15" ht="13.15" hidden="1" customHeight="1" outlineLevel="2">
      <c r="A1546" s="232"/>
      <c r="B1546" s="234"/>
      <c r="C1546" s="233"/>
      <c r="D1546" s="232"/>
      <c r="E1546" s="231"/>
      <c r="F1546" s="231"/>
      <c r="G1546" s="230"/>
      <c r="H1546" s="229">
        <v>15</v>
      </c>
      <c r="I1546" s="229"/>
    </row>
    <row r="1547" spans="1:15" ht="13.15" customHeight="1" outlineLevel="1">
      <c r="A1547" s="205"/>
      <c r="B1547" s="205"/>
      <c r="C1547" s="205"/>
      <c r="D1547" s="205"/>
      <c r="E1547" s="207"/>
      <c r="F1547" s="207"/>
      <c r="G1547" s="206"/>
      <c r="H1547" s="204"/>
      <c r="I1547" s="205"/>
    </row>
    <row r="1548" spans="1:15" ht="13.15" customHeight="1" outlineLevel="1">
      <c r="A1548" s="226"/>
      <c r="B1548" s="226"/>
      <c r="C1548" s="226"/>
      <c r="D1548" s="226"/>
      <c r="E1548" s="228"/>
      <c r="F1548" s="228"/>
      <c r="G1548" s="227"/>
      <c r="H1548" s="225"/>
      <c r="I1548" s="226"/>
      <c r="J1548" s="225"/>
      <c r="K1548" s="225"/>
      <c r="L1548" s="225"/>
      <c r="M1548" s="225"/>
      <c r="N1548" s="225"/>
      <c r="O1548" s="225"/>
    </row>
    <row r="1549" spans="1:15" s="208" customFormat="1" ht="24" customHeight="1">
      <c r="A1549" s="216"/>
      <c r="B1549" s="216" t="s">
        <v>187</v>
      </c>
      <c r="C1549" s="217"/>
      <c r="D1549" s="216"/>
      <c r="E1549" s="215"/>
      <c r="F1549" s="214" t="s">
        <v>314</v>
      </c>
      <c r="G1549" s="213"/>
      <c r="H1549" s="212"/>
      <c r="I1549" s="210"/>
      <c r="J1549" s="211"/>
      <c r="K1549" s="210">
        <f>SUBTOTAL(9,K1550:K1558)</f>
        <v>0</v>
      </c>
      <c r="L1549" s="211"/>
      <c r="M1549" s="209">
        <f>SUBTOTAL(9,M1550:M1558)</f>
        <v>0</v>
      </c>
      <c r="N1549" s="210"/>
      <c r="O1549" s="209">
        <f>SUBTOTAL(9,O1550:O1558)</f>
        <v>0</v>
      </c>
    </row>
    <row r="1550" spans="1:15" ht="13.15" customHeight="1" outlineLevel="1">
      <c r="A1550" s="223"/>
      <c r="B1550" s="224"/>
      <c r="C1550" s="222"/>
      <c r="D1550" s="223"/>
      <c r="E1550" s="222"/>
      <c r="F1550" s="222"/>
      <c r="G1550" s="221"/>
      <c r="H1550" s="220"/>
      <c r="I1550" s="220"/>
    </row>
    <row r="1551" spans="1:15" ht="25.5" outlineLevel="1" collapsed="1">
      <c r="A1551" s="277">
        <f>MAX(A1545:A1550)+1</f>
        <v>254</v>
      </c>
      <c r="B1551" s="278" t="str">
        <f>CONCATENATE(MID(C1551,1,5),MID(C1551,7,4),MID(D1551,1,1),MID(A1551,1,3))</f>
        <v>997013211C254</v>
      </c>
      <c r="C1551" s="278" t="s">
        <v>313</v>
      </c>
      <c r="D1551" s="277" t="s">
        <v>301</v>
      </c>
      <c r="E1551" s="279"/>
      <c r="F1551" s="280" t="s">
        <v>312</v>
      </c>
      <c r="G1551" s="281"/>
      <c r="H1551" s="282">
        <v>44.101999999999997</v>
      </c>
      <c r="I1551" s="282" t="s">
        <v>306</v>
      </c>
      <c r="J1551" s="66">
        <v>0</v>
      </c>
      <c r="K1551" s="66">
        <f>ROUND(H1551*J1551,1)</f>
        <v>0</v>
      </c>
      <c r="L1551" s="283">
        <v>0</v>
      </c>
      <c r="M1551" s="284">
        <f>ROUND(H1551*L1551,5)</f>
        <v>0</v>
      </c>
      <c r="N1551" s="283">
        <v>0</v>
      </c>
      <c r="O1551" s="284">
        <f>ROUND(H1551*N1551,5)</f>
        <v>0</v>
      </c>
    </row>
    <row r="1552" spans="1:15" ht="13.15" hidden="1" customHeight="1" outlineLevel="2">
      <c r="A1552" s="232"/>
      <c r="B1552" s="234"/>
      <c r="C1552" s="233"/>
      <c r="D1552" s="232"/>
      <c r="E1552" s="231"/>
      <c r="F1552" s="231" t="s">
        <v>311</v>
      </c>
      <c r="G1552" s="230"/>
      <c r="H1552" s="229">
        <v>44.101999999999997</v>
      </c>
      <c r="I1552" s="229" t="s">
        <v>306</v>
      </c>
    </row>
    <row r="1553" spans="1:15" ht="25.5" outlineLevel="1" collapsed="1">
      <c r="A1553" s="277">
        <f>MAX(A1549:A1552)+1</f>
        <v>255</v>
      </c>
      <c r="B1553" s="278" t="str">
        <f>CONCATENATE(MID(C1553,1,5),MID(C1553,7,4),MID(D1553,1,1),MID(A1553,1,3))</f>
        <v>997013501C255</v>
      </c>
      <c r="C1553" s="278" t="s">
        <v>310</v>
      </c>
      <c r="D1553" s="277" t="s">
        <v>301</v>
      </c>
      <c r="E1553" s="279"/>
      <c r="F1553" s="280" t="s">
        <v>309</v>
      </c>
      <c r="G1553" s="281"/>
      <c r="H1553" s="282">
        <v>44.101999999999997</v>
      </c>
      <c r="I1553" s="282" t="s">
        <v>306</v>
      </c>
      <c r="J1553" s="66">
        <v>0</v>
      </c>
      <c r="K1553" s="66">
        <f>ROUND(H1553*J1553,1)</f>
        <v>0</v>
      </c>
      <c r="L1553" s="283">
        <v>0</v>
      </c>
      <c r="M1553" s="284">
        <f>ROUND(H1553*L1553,5)</f>
        <v>0</v>
      </c>
      <c r="N1553" s="283">
        <v>0</v>
      </c>
      <c r="O1553" s="284">
        <f>ROUND(H1553*N1553,5)</f>
        <v>0</v>
      </c>
    </row>
    <row r="1554" spans="1:15" ht="13.15" hidden="1" customHeight="1" outlineLevel="2">
      <c r="A1554" s="232"/>
      <c r="B1554" s="234"/>
      <c r="C1554" s="233"/>
      <c r="D1554" s="232"/>
      <c r="E1554" s="231"/>
      <c r="F1554" s="229"/>
      <c r="G1554" s="230"/>
      <c r="H1554" s="229">
        <v>44.101999999999997</v>
      </c>
      <c r="I1554" s="229"/>
    </row>
    <row r="1555" spans="1:15" outlineLevel="1" collapsed="1">
      <c r="A1555" s="277">
        <f>MAX(A1549:A1554)+1</f>
        <v>256</v>
      </c>
      <c r="B1555" s="278" t="str">
        <f>CONCATENATE(MID(C1555,1,5),MID(C1555,7,4),MID(D1555,1,1),MID(A1555,1,3))</f>
        <v>997013831C256</v>
      </c>
      <c r="C1555" s="278" t="s">
        <v>308</v>
      </c>
      <c r="D1555" s="277" t="s">
        <v>301</v>
      </c>
      <c r="E1555" s="279"/>
      <c r="F1555" s="280" t="s">
        <v>307</v>
      </c>
      <c r="G1555" s="281"/>
      <c r="H1555" s="282">
        <v>44.101999999999997</v>
      </c>
      <c r="I1555" s="282" t="s">
        <v>306</v>
      </c>
      <c r="J1555" s="66">
        <v>0</v>
      </c>
      <c r="K1555" s="66">
        <f>ROUND(H1555*J1555,1)</f>
        <v>0</v>
      </c>
      <c r="L1555" s="283">
        <v>0</v>
      </c>
      <c r="M1555" s="284">
        <f>ROUND(H1555*L1555,5)</f>
        <v>0</v>
      </c>
      <c r="N1555" s="283">
        <v>0</v>
      </c>
      <c r="O1555" s="284">
        <f>ROUND(H1555*N1555,5)</f>
        <v>0</v>
      </c>
    </row>
    <row r="1556" spans="1:15" ht="13.15" hidden="1" customHeight="1" outlineLevel="2">
      <c r="A1556" s="232"/>
      <c r="B1556" s="234"/>
      <c r="C1556" s="233"/>
      <c r="D1556" s="232"/>
      <c r="E1556" s="231"/>
      <c r="F1556" s="231"/>
      <c r="G1556" s="230"/>
      <c r="H1556" s="229">
        <v>44.101999999999997</v>
      </c>
      <c r="I1556" s="229"/>
    </row>
    <row r="1557" spans="1:15" ht="13.15" customHeight="1" outlineLevel="1">
      <c r="A1557" s="205"/>
      <c r="B1557" s="205"/>
      <c r="C1557" s="205"/>
      <c r="D1557" s="205"/>
      <c r="E1557" s="207"/>
      <c r="F1557" s="207"/>
      <c r="G1557" s="206"/>
      <c r="H1557" s="204"/>
      <c r="I1557" s="205"/>
    </row>
    <row r="1558" spans="1:15" ht="13.15" customHeight="1" outlineLevel="1">
      <c r="A1558" s="226"/>
      <c r="B1558" s="226"/>
      <c r="C1558" s="226"/>
      <c r="D1558" s="226"/>
      <c r="E1558" s="228"/>
      <c r="F1558" s="228"/>
      <c r="G1558" s="227"/>
      <c r="H1558" s="225"/>
      <c r="I1558" s="226"/>
      <c r="J1558" s="225"/>
      <c r="K1558" s="225"/>
      <c r="L1558" s="225"/>
      <c r="M1558" s="225"/>
      <c r="N1558" s="225"/>
      <c r="O1558" s="225"/>
    </row>
    <row r="1559" spans="1:15" s="208" customFormat="1" ht="24" customHeight="1">
      <c r="A1559" s="216"/>
      <c r="B1559" s="216" t="s">
        <v>187</v>
      </c>
      <c r="C1559" s="217"/>
      <c r="D1559" s="216"/>
      <c r="E1559" s="215"/>
      <c r="F1559" s="214" t="s">
        <v>305</v>
      </c>
      <c r="G1559" s="213"/>
      <c r="H1559" s="212"/>
      <c r="I1559" s="210"/>
      <c r="J1559" s="211"/>
      <c r="K1559" s="210">
        <f>SUBTOTAL(9,K1560:K1563)</f>
        <v>0</v>
      </c>
      <c r="L1559" s="211"/>
      <c r="M1559" s="209">
        <f>SUBTOTAL(9,M1560:M1563)</f>
        <v>0</v>
      </c>
      <c r="N1559" s="210"/>
      <c r="O1559" s="209">
        <f>SUBTOTAL(9,O1560:O1563)</f>
        <v>0</v>
      </c>
    </row>
    <row r="1560" spans="1:15" ht="13.15" customHeight="1" outlineLevel="1">
      <c r="A1560" s="223"/>
      <c r="B1560" s="224"/>
      <c r="C1560" s="222"/>
      <c r="D1560" s="223"/>
      <c r="E1560" s="222"/>
      <c r="F1560" s="222"/>
      <c r="G1560" s="221"/>
      <c r="H1560" s="220"/>
      <c r="I1560" s="220"/>
    </row>
    <row r="1561" spans="1:15" ht="89.25" outlineLevel="1">
      <c r="A1561" s="277">
        <f>MAX(A937:A1560)+1</f>
        <v>257</v>
      </c>
      <c r="B1561" s="278" t="str">
        <f>CONCATENATE(MID(C1561,1,5),MID(C1561,7,4),MID(D1561,1,1),MID(A1561,1,3))</f>
        <v>KonstrukcC257</v>
      </c>
      <c r="C1561" s="278" t="s">
        <v>304</v>
      </c>
      <c r="D1561" s="277" t="s">
        <v>301</v>
      </c>
      <c r="E1561" s="279"/>
      <c r="F1561" s="280" t="s">
        <v>303</v>
      </c>
      <c r="G1561" s="281"/>
      <c r="H1561" s="282">
        <v>1</v>
      </c>
      <c r="I1561" s="282" t="s">
        <v>33</v>
      </c>
      <c r="J1561" s="66">
        <v>0</v>
      </c>
      <c r="K1561" s="66">
        <f>ROUND(H1561*J1561,1)</f>
        <v>0</v>
      </c>
      <c r="L1561" s="283">
        <v>0</v>
      </c>
      <c r="M1561" s="284">
        <f>ROUND(H1561*L1561,5)</f>
        <v>0</v>
      </c>
      <c r="N1561" s="283">
        <v>0</v>
      </c>
      <c r="O1561" s="284">
        <f>ROUND(H1561*N1561,5)</f>
        <v>0</v>
      </c>
    </row>
    <row r="1562" spans="1:15" ht="51" outlineLevel="1">
      <c r="A1562" s="277">
        <f>MAX(A1561:A1561)+1</f>
        <v>258</v>
      </c>
      <c r="B1562" s="278" t="str">
        <f>CONCATENATE(MID(C1562,1,5),MID(C1562,7,4),MID(D1562,1,1),MID(A1562,1,3))</f>
        <v>NákladyC258</v>
      </c>
      <c r="C1562" s="278" t="s">
        <v>302</v>
      </c>
      <c r="D1562" s="277" t="s">
        <v>301</v>
      </c>
      <c r="E1562" s="279"/>
      <c r="F1562" s="280" t="s">
        <v>34</v>
      </c>
      <c r="G1562" s="281"/>
      <c r="H1562" s="282">
        <v>1</v>
      </c>
      <c r="I1562" s="282" t="s">
        <v>33</v>
      </c>
      <c r="J1562" s="66">
        <v>0</v>
      </c>
      <c r="K1562" s="66">
        <f>ROUND(H1562*J1562,1)</f>
        <v>0</v>
      </c>
      <c r="L1562" s="283">
        <v>0</v>
      </c>
      <c r="M1562" s="284">
        <f>ROUND(H1562*L1562,5)</f>
        <v>0</v>
      </c>
      <c r="N1562" s="283">
        <v>0</v>
      </c>
      <c r="O1562" s="284">
        <f>ROUND(H1562*N1562,5)</f>
        <v>0</v>
      </c>
    </row>
    <row r="1563" spans="1:15" ht="13.15" customHeight="1" outlineLevel="1">
      <c r="A1563" s="205"/>
      <c r="B1563" s="205"/>
      <c r="C1563" s="205"/>
      <c r="D1563" s="205"/>
      <c r="E1563" s="207"/>
      <c r="F1563" s="207"/>
      <c r="G1563" s="206"/>
      <c r="H1563" s="204"/>
      <c r="I1563" s="205"/>
      <c r="J1563" s="204"/>
      <c r="K1563" s="204"/>
      <c r="L1563" s="204"/>
      <c r="M1563" s="204"/>
      <c r="N1563" s="204"/>
      <c r="O1563" s="204"/>
    </row>
    <row r="1564" spans="1:15" s="208" customFormat="1" ht="24" hidden="1" customHeight="1">
      <c r="A1564" s="216"/>
      <c r="B1564" s="216"/>
      <c r="C1564" s="217"/>
      <c r="D1564" s="216"/>
      <c r="E1564" s="215"/>
      <c r="F1564" s="214"/>
      <c r="G1564" s="213"/>
      <c r="H1564" s="212"/>
      <c r="I1564" s="210"/>
      <c r="J1564" s="211"/>
      <c r="K1564" s="210"/>
      <c r="L1564" s="211"/>
      <c r="M1564" s="209"/>
      <c r="N1564" s="210"/>
      <c r="O1564" s="209"/>
    </row>
    <row r="1565" spans="1:15" s="303" customFormat="1" ht="24.75" customHeight="1">
      <c r="A1565" s="298" t="s">
        <v>300</v>
      </c>
      <c r="B1565" s="298"/>
      <c r="C1565" s="298"/>
      <c r="D1565" s="298"/>
      <c r="E1565" s="299"/>
      <c r="F1565" s="300"/>
      <c r="G1565" s="300"/>
      <c r="H1565" s="300"/>
      <c r="I1565" s="301"/>
      <c r="J1565" s="300"/>
      <c r="K1565" s="301">
        <f>SUBTOTAL(9,K15:K1564)</f>
        <v>0</v>
      </c>
      <c r="L1565" s="300"/>
      <c r="M1565" s="302">
        <f>SUBTOTAL(9,M15:M1564)</f>
        <v>33.238109999999992</v>
      </c>
      <c r="N1565" s="301"/>
      <c r="O1565" s="302">
        <f>SUBTOTAL(9,O15:O1564)</f>
        <v>44.102469999999997</v>
      </c>
    </row>
    <row r="1566" spans="1:15" ht="10.15" customHeight="1">
      <c r="A1566" s="205"/>
      <c r="B1566" s="205"/>
      <c r="C1566" s="205"/>
      <c r="D1566" s="205"/>
      <c r="E1566" s="207"/>
      <c r="F1566" s="207"/>
      <c r="G1566" s="206"/>
      <c r="H1566" s="204"/>
      <c r="I1566" s="205"/>
      <c r="J1566" s="204"/>
      <c r="K1566" s="204"/>
      <c r="L1566" s="204"/>
      <c r="M1566" s="204"/>
      <c r="N1566" s="204"/>
      <c r="O1566" s="204"/>
    </row>
    <row r="1567" spans="1:15" ht="19.899999999999999" customHeight="1">
      <c r="A1567" s="205"/>
      <c r="B1567" s="205"/>
      <c r="C1567" s="205"/>
      <c r="D1567" s="205"/>
      <c r="E1567" s="207"/>
      <c r="F1567" s="304" t="s">
        <v>31</v>
      </c>
      <c r="G1567" s="206"/>
      <c r="H1567" s="305">
        <v>0.21</v>
      </c>
      <c r="I1567" s="219"/>
      <c r="J1567" s="218">
        <f>K1565</f>
        <v>0</v>
      </c>
      <c r="K1567" s="306">
        <f>ROUND(H1567*J1567,0)</f>
        <v>0</v>
      </c>
      <c r="L1567" s="204"/>
      <c r="M1567" s="204"/>
      <c r="N1567" s="204"/>
      <c r="O1567" s="204"/>
    </row>
    <row r="1568" spans="1:15" ht="19.899999999999999" customHeight="1">
      <c r="A1568" s="205"/>
      <c r="B1568" s="205"/>
      <c r="C1568" s="205"/>
      <c r="D1568" s="205"/>
      <c r="E1568" s="207"/>
      <c r="F1568" s="304" t="s">
        <v>30</v>
      </c>
      <c r="G1568" s="206"/>
      <c r="H1568" s="305">
        <v>0.15</v>
      </c>
      <c r="I1568" s="219"/>
      <c r="J1568" s="218"/>
      <c r="K1568" s="306">
        <f>ROUND(H1568*J1568,0)</f>
        <v>0</v>
      </c>
      <c r="L1568" s="204"/>
      <c r="M1568" s="204"/>
      <c r="N1568" s="204"/>
      <c r="O1568" s="204"/>
    </row>
    <row r="1569" spans="1:15" s="208" customFormat="1" ht="24" hidden="1" customHeight="1">
      <c r="A1569" s="216"/>
      <c r="B1569" s="216"/>
      <c r="C1569" s="217"/>
      <c r="D1569" s="216"/>
      <c r="E1569" s="215"/>
      <c r="F1569" s="214"/>
      <c r="G1569" s="213"/>
      <c r="H1569" s="212"/>
      <c r="I1569" s="210"/>
      <c r="J1569" s="210"/>
      <c r="K1569" s="210"/>
      <c r="L1569" s="211"/>
      <c r="M1569" s="209"/>
      <c r="N1569" s="210"/>
      <c r="O1569" s="209"/>
    </row>
    <row r="1570" spans="1:15" s="303" customFormat="1" ht="24.75" customHeight="1">
      <c r="A1570" s="298" t="s">
        <v>29</v>
      </c>
      <c r="B1570" s="298"/>
      <c r="C1570" s="298"/>
      <c r="D1570" s="298"/>
      <c r="E1570" s="299"/>
      <c r="F1570" s="300"/>
      <c r="G1570" s="300"/>
      <c r="H1570" s="300"/>
      <c r="I1570" s="301"/>
      <c r="J1570" s="301"/>
      <c r="K1570" s="301">
        <f>SUM(K1565:K1569)</f>
        <v>0</v>
      </c>
      <c r="L1570" s="300"/>
      <c r="M1570" s="302">
        <f>SUM(M1565:M1569)</f>
        <v>33.238109999999992</v>
      </c>
      <c r="N1570" s="301"/>
      <c r="O1570" s="302">
        <f>SUM(O1565:O1569)</f>
        <v>44.102469999999997</v>
      </c>
    </row>
    <row r="1571" spans="1:15" ht="10.15" customHeight="1">
      <c r="A1571" s="205"/>
      <c r="B1571" s="205"/>
      <c r="C1571" s="205"/>
      <c r="D1571" s="205"/>
      <c r="E1571" s="207"/>
      <c r="F1571" s="207"/>
      <c r="G1571" s="206"/>
      <c r="H1571" s="204"/>
      <c r="I1571" s="205"/>
      <c r="J1571" s="204"/>
      <c r="K1571" s="204"/>
      <c r="L1571" s="204"/>
      <c r="M1571" s="204"/>
      <c r="N1571" s="204"/>
      <c r="O1571" s="204"/>
    </row>
    <row r="1572" spans="1:15" s="194" customFormat="1">
      <c r="A1572" s="201"/>
      <c r="B1572" s="201"/>
      <c r="C1572" s="201"/>
      <c r="D1572" s="201"/>
      <c r="E1572" s="203"/>
      <c r="F1572" s="203"/>
      <c r="G1572" s="202"/>
      <c r="H1572" s="200"/>
      <c r="I1572" s="201"/>
      <c r="J1572" s="200"/>
      <c r="K1572" s="200"/>
      <c r="L1572" s="200"/>
      <c r="M1572" s="200"/>
      <c r="N1572" s="200"/>
      <c r="O1572" s="200"/>
    </row>
    <row r="1573" spans="1:15" s="194" customFormat="1">
      <c r="A1573" s="201"/>
      <c r="B1573" s="201"/>
      <c r="C1573" s="201"/>
      <c r="D1573" s="201"/>
      <c r="E1573" s="203"/>
      <c r="F1573" s="203"/>
      <c r="G1573" s="202"/>
      <c r="H1573" s="200"/>
      <c r="I1573" s="201"/>
      <c r="J1573" s="200"/>
      <c r="K1573" s="200"/>
      <c r="L1573" s="200"/>
      <c r="M1573" s="200"/>
      <c r="N1573" s="200"/>
      <c r="O1573" s="200"/>
    </row>
    <row r="1574" spans="1:15" s="194" customFormat="1">
      <c r="A1574" s="201"/>
      <c r="B1574" s="201"/>
      <c r="C1574" s="201"/>
      <c r="D1574" s="201"/>
      <c r="E1574" s="203"/>
      <c r="F1574" s="203"/>
      <c r="G1574" s="202"/>
      <c r="H1574" s="200"/>
      <c r="I1574" s="201"/>
      <c r="J1574" s="200"/>
      <c r="K1574" s="200"/>
      <c r="L1574" s="200"/>
      <c r="M1574" s="200"/>
      <c r="N1574" s="200"/>
      <c r="O1574" s="200"/>
    </row>
    <row r="1575" spans="1:15" s="311" customFormat="1">
      <c r="A1575" s="307" t="s">
        <v>28</v>
      </c>
      <c r="B1575" s="308"/>
      <c r="C1575" s="309"/>
      <c r="D1575" s="310"/>
    </row>
    <row r="1576" spans="1:15" s="315" customFormat="1">
      <c r="A1576" s="307" t="s">
        <v>27</v>
      </c>
      <c r="B1576" s="312"/>
      <c r="C1576" s="313"/>
      <c r="D1576" s="314"/>
    </row>
    <row r="1577" spans="1:15" s="315" customFormat="1" ht="12">
      <c r="A1577" s="316"/>
      <c r="B1577" s="312"/>
      <c r="C1577" s="313"/>
      <c r="D1577" s="314"/>
    </row>
    <row r="1578" spans="1:15" s="315" customFormat="1" ht="12">
      <c r="A1578" s="316"/>
      <c r="B1578" s="312"/>
      <c r="C1578" s="313"/>
      <c r="D1578" s="314"/>
    </row>
    <row r="1579" spans="1:15" s="194" customFormat="1">
      <c r="A1579" s="194" t="s">
        <v>299</v>
      </c>
      <c r="B1579" s="199"/>
      <c r="C1579" s="199"/>
      <c r="E1579" s="198"/>
      <c r="F1579" s="198"/>
      <c r="G1579" s="197"/>
      <c r="H1579" s="196"/>
      <c r="I1579" s="195"/>
    </row>
    <row r="1580" spans="1:15" s="194" customFormat="1" ht="49.9" customHeight="1">
      <c r="A1580" s="334" t="s">
        <v>298</v>
      </c>
      <c r="B1580" s="334"/>
      <c r="C1580" s="334"/>
      <c r="D1580" s="334"/>
      <c r="E1580" s="334"/>
      <c r="F1580" s="334"/>
      <c r="G1580" s="334"/>
      <c r="H1580" s="334"/>
      <c r="I1580" s="334"/>
      <c r="J1580" s="334"/>
      <c r="K1580" s="334"/>
    </row>
    <row r="1581" spans="1:15" s="194" customFormat="1" ht="39.75" customHeight="1">
      <c r="A1581" s="334" t="s">
        <v>297</v>
      </c>
      <c r="B1581" s="334"/>
      <c r="C1581" s="334"/>
      <c r="D1581" s="334"/>
      <c r="E1581" s="334"/>
      <c r="F1581" s="334"/>
      <c r="G1581" s="334"/>
      <c r="H1581" s="334"/>
      <c r="I1581" s="334"/>
      <c r="J1581" s="334"/>
      <c r="K1581" s="334"/>
    </row>
    <row r="1582" spans="1:15" s="194" customFormat="1" ht="40.5" customHeight="1">
      <c r="A1582" s="334" t="s">
        <v>296</v>
      </c>
      <c r="B1582" s="334"/>
      <c r="C1582" s="334"/>
      <c r="D1582" s="334"/>
      <c r="E1582" s="334"/>
      <c r="F1582" s="334"/>
      <c r="G1582" s="334"/>
      <c r="H1582" s="334"/>
      <c r="I1582" s="334"/>
      <c r="J1582" s="334"/>
      <c r="K1582" s="334"/>
    </row>
    <row r="1583" spans="1:15" s="194" customFormat="1" ht="25.5" customHeight="1">
      <c r="A1583" s="334" t="s">
        <v>295</v>
      </c>
      <c r="B1583" s="334"/>
      <c r="C1583" s="334"/>
      <c r="D1583" s="334"/>
      <c r="E1583" s="334"/>
      <c r="F1583" s="334"/>
      <c r="G1583" s="334"/>
      <c r="H1583" s="334"/>
      <c r="I1583" s="334"/>
      <c r="J1583" s="334"/>
      <c r="K1583" s="334"/>
    </row>
  </sheetData>
  <mergeCells count="9">
    <mergeCell ref="A1581:K1581"/>
    <mergeCell ref="A1582:K1582"/>
    <mergeCell ref="A1583:K1583"/>
    <mergeCell ref="A1:F2"/>
    <mergeCell ref="H1:K1"/>
    <mergeCell ref="H2:K2"/>
    <mergeCell ref="A9:K9"/>
    <mergeCell ref="A11:K11"/>
    <mergeCell ref="A1580:K1580"/>
  </mergeCells>
  <pageMargins left="0.78740157480314965" right="0.59055118110236227" top="0.98425196850393704" bottom="0.78740157480314965" header="0.78740157480314965" footer="0"/>
  <pageSetup paperSize="9" scale="90" fitToHeight="0" orientation="portrait" horizontalDpi="1200" r:id="rId1"/>
  <headerFooter alignWithMargins="0">
    <oddHeader>&amp;L  Městská část Praha - Čakovice, Nám.25.března 121/1, Praha 9 – Čakovice&amp;RStrana č.&amp;P /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167"/>
  <sheetViews>
    <sheetView view="pageBreakPreview" zoomScale="190" zoomScaleNormal="130" zoomScaleSheetLayoutView="190" workbookViewId="0">
      <pane ySplit="4" topLeftCell="A5" activePane="bottomLeft" state="frozen"/>
      <selection activeCell="B20" sqref="B20"/>
      <selection pane="bottomLeft" activeCell="A5" sqref="A5"/>
    </sheetView>
  </sheetViews>
  <sheetFormatPr defaultRowHeight="15" outlineLevelRow="1"/>
  <cols>
    <col min="1" max="1" width="3.5703125" style="21" customWidth="1"/>
    <col min="2" max="2" width="52.5703125" style="24" customWidth="1"/>
    <col min="3" max="3" width="12.42578125" style="23" bestFit="1" customWidth="1"/>
    <col min="4" max="4" width="6.5703125" style="21" bestFit="1" customWidth="1"/>
    <col min="5" max="5" width="9.42578125" style="22" bestFit="1" customWidth="1"/>
    <col min="6" max="6" width="13.42578125" style="21" customWidth="1"/>
  </cols>
  <sheetData>
    <row r="1" spans="1:6" s="93" customFormat="1" ht="13.5" customHeight="1">
      <c r="A1" s="342" t="s">
        <v>1434</v>
      </c>
      <c r="B1" s="343"/>
      <c r="C1" s="344" t="str">
        <f>A8</f>
        <v>ZŠ Jizerská – výdejna 1.NP školní výdejny ul. Jizerská</v>
      </c>
      <c r="D1" s="344"/>
      <c r="E1" s="344"/>
      <c r="F1" s="344"/>
    </row>
    <row r="2" spans="1:6" s="93" customFormat="1" ht="12.75" customHeight="1">
      <c r="A2" s="343"/>
      <c r="B2" s="343"/>
      <c r="C2" s="344" t="str">
        <f>A10</f>
        <v>D.1.4.a - Zdravotně technické instalace</v>
      </c>
      <c r="D2" s="344"/>
      <c r="E2" s="344"/>
      <c r="F2" s="344"/>
    </row>
    <row r="3" spans="1:6" s="93" customFormat="1" ht="3.75" customHeight="1">
      <c r="A3" s="105"/>
      <c r="B3" s="96"/>
      <c r="C3" s="104"/>
      <c r="D3" s="103"/>
      <c r="E3" s="103"/>
      <c r="F3" s="103"/>
    </row>
    <row r="4" spans="1:6" s="97" customFormat="1" ht="12.75" customHeight="1">
      <c r="A4" s="101" t="s">
        <v>133</v>
      </c>
      <c r="B4" s="102" t="s">
        <v>132</v>
      </c>
      <c r="C4" s="101" t="s">
        <v>131</v>
      </c>
      <c r="D4" s="100" t="s">
        <v>130</v>
      </c>
      <c r="E4" s="99" t="s">
        <v>129</v>
      </c>
      <c r="F4" s="98" t="s">
        <v>128</v>
      </c>
    </row>
    <row r="5" spans="1:6" s="93" customFormat="1" ht="12.75">
      <c r="A5" s="94"/>
      <c r="B5" s="96"/>
      <c r="C5" s="95"/>
      <c r="D5" s="94"/>
      <c r="E5" s="94"/>
      <c r="F5" s="94"/>
    </row>
    <row r="6" spans="1:6" s="34" customFormat="1" ht="11.25">
      <c r="A6" s="35"/>
      <c r="B6" s="35"/>
      <c r="C6" s="37"/>
      <c r="D6" s="35"/>
      <c r="E6" s="36"/>
      <c r="F6" s="35"/>
    </row>
    <row r="7" spans="1:6" s="34" customFormat="1" ht="11.25">
      <c r="A7" s="35"/>
      <c r="B7" s="35"/>
      <c r="C7" s="37"/>
      <c r="D7" s="35"/>
      <c r="E7" s="36"/>
      <c r="F7" s="35"/>
    </row>
    <row r="8" spans="1:6" ht="15.75">
      <c r="A8" s="345" t="s">
        <v>24</v>
      </c>
      <c r="B8" s="345"/>
      <c r="C8" s="345"/>
      <c r="D8" s="345"/>
      <c r="E8" s="345"/>
      <c r="F8" s="345"/>
    </row>
    <row r="9" spans="1:6" s="34" customFormat="1" ht="11.25">
      <c r="A9" s="35"/>
      <c r="B9" s="35"/>
      <c r="C9" s="37"/>
      <c r="D9" s="35"/>
      <c r="E9" s="36"/>
      <c r="F9" s="35"/>
    </row>
    <row r="10" spans="1:6" ht="15.75">
      <c r="A10" s="345" t="s">
        <v>1313</v>
      </c>
      <c r="B10" s="345"/>
      <c r="C10" s="345"/>
      <c r="D10" s="345"/>
      <c r="E10" s="345"/>
      <c r="F10" s="345"/>
    </row>
    <row r="11" spans="1:6" s="34" customFormat="1" ht="11.25">
      <c r="A11" s="35"/>
      <c r="B11" s="35"/>
      <c r="C11" s="37"/>
      <c r="D11" s="35"/>
      <c r="E11" s="36"/>
      <c r="F11" s="35"/>
    </row>
    <row r="12" spans="1:6" ht="15.75">
      <c r="A12" s="345" t="s">
        <v>1314</v>
      </c>
      <c r="B12" s="345"/>
      <c r="C12" s="345"/>
      <c r="D12" s="345"/>
      <c r="E12" s="345"/>
      <c r="F12" s="345"/>
    </row>
    <row r="13" spans="1:6" s="34" customFormat="1" ht="11.25">
      <c r="A13" s="35"/>
      <c r="B13" s="35"/>
      <c r="C13" s="37"/>
      <c r="D13" s="35"/>
      <c r="E13" s="36"/>
      <c r="F13" s="35"/>
    </row>
    <row r="14" spans="1:6" s="34" customFormat="1" ht="11.25">
      <c r="A14" s="35"/>
      <c r="B14" s="35"/>
      <c r="C14" s="37"/>
      <c r="D14" s="35"/>
      <c r="E14" s="36"/>
      <c r="F14" s="35"/>
    </row>
    <row r="15" spans="1:6" s="34" customFormat="1" ht="11.25">
      <c r="A15" s="35"/>
      <c r="B15" s="35"/>
      <c r="C15" s="37"/>
      <c r="D15" s="35"/>
      <c r="E15" s="36"/>
      <c r="F15" s="35"/>
    </row>
    <row r="16" spans="1:6" s="34" customFormat="1" ht="11.25">
      <c r="A16" s="90"/>
      <c r="B16" s="90"/>
      <c r="C16" s="92"/>
      <c r="D16" s="90"/>
      <c r="E16" s="91"/>
      <c r="F16" s="90"/>
    </row>
    <row r="17" spans="1:6" s="86" customFormat="1" ht="11.25">
      <c r="A17" s="87"/>
      <c r="B17" s="87"/>
      <c r="C17" s="89"/>
      <c r="D17" s="87"/>
      <c r="E17" s="88"/>
      <c r="F17" s="87"/>
    </row>
    <row r="18" spans="1:6" s="75" customFormat="1" ht="24" customHeight="1">
      <c r="A18" s="81" t="s">
        <v>1315</v>
      </c>
      <c r="B18" s="80"/>
      <c r="C18" s="79"/>
      <c r="D18" s="78"/>
      <c r="E18" s="77"/>
      <c r="F18" s="76">
        <f>SUBTOTAL(9,F19:F27)</f>
        <v>0</v>
      </c>
    </row>
    <row r="19" spans="1:6" s="70" customFormat="1" ht="9" customHeight="1" outlineLevel="1">
      <c r="A19" s="74"/>
      <c r="B19" s="73"/>
      <c r="C19" s="72"/>
      <c r="D19" s="72"/>
      <c r="E19" s="71"/>
      <c r="F19" s="71"/>
    </row>
    <row r="20" spans="1:6" s="65" customFormat="1" ht="38.25" outlineLevel="1">
      <c r="A20" s="69">
        <f t="shared" ref="A20:A25" si="0">MAX(A12:A19)+1</f>
        <v>1</v>
      </c>
      <c r="B20" s="68" t="s">
        <v>1316</v>
      </c>
      <c r="C20" s="67">
        <v>10</v>
      </c>
      <c r="D20" s="67" t="s">
        <v>235</v>
      </c>
      <c r="E20" s="66">
        <v>0</v>
      </c>
      <c r="F20" s="66">
        <f t="shared" ref="F20:F24" si="1">ROUND(E20*C20,1)</f>
        <v>0</v>
      </c>
    </row>
    <row r="21" spans="1:6" s="65" customFormat="1" ht="38.25" outlineLevel="1">
      <c r="A21" s="69">
        <f t="shared" si="0"/>
        <v>2</v>
      </c>
      <c r="B21" s="68" t="s">
        <v>1317</v>
      </c>
      <c r="C21" s="67">
        <v>4</v>
      </c>
      <c r="D21" s="67" t="s">
        <v>235</v>
      </c>
      <c r="E21" s="66">
        <v>0</v>
      </c>
      <c r="F21" s="66">
        <f t="shared" si="1"/>
        <v>0</v>
      </c>
    </row>
    <row r="22" spans="1:6" s="65" customFormat="1" ht="25.5" outlineLevel="1">
      <c r="A22" s="69">
        <f t="shared" si="0"/>
        <v>3</v>
      </c>
      <c r="B22" s="68" t="s">
        <v>1318</v>
      </c>
      <c r="C22" s="67">
        <v>9.5</v>
      </c>
      <c r="D22" s="67" t="s">
        <v>235</v>
      </c>
      <c r="E22" s="66">
        <v>0</v>
      </c>
      <c r="F22" s="66">
        <f t="shared" si="1"/>
        <v>0</v>
      </c>
    </row>
    <row r="23" spans="1:6" s="65" customFormat="1" ht="25.5" outlineLevel="1">
      <c r="A23" s="69">
        <f t="shared" si="0"/>
        <v>4</v>
      </c>
      <c r="B23" s="68" t="s">
        <v>1319</v>
      </c>
      <c r="C23" s="67">
        <v>4</v>
      </c>
      <c r="D23" s="67" t="s">
        <v>235</v>
      </c>
      <c r="E23" s="66">
        <v>0</v>
      </c>
      <c r="F23" s="66">
        <f t="shared" si="1"/>
        <v>0</v>
      </c>
    </row>
    <row r="24" spans="1:6" s="65" customFormat="1" ht="38.25" outlineLevel="1">
      <c r="A24" s="69">
        <f t="shared" si="0"/>
        <v>5</v>
      </c>
      <c r="B24" s="68" t="s">
        <v>1320</v>
      </c>
      <c r="C24" s="67">
        <v>0.5</v>
      </c>
      <c r="D24" s="67" t="s">
        <v>235</v>
      </c>
      <c r="E24" s="66">
        <v>0</v>
      </c>
      <c r="F24" s="66">
        <f t="shared" si="1"/>
        <v>0</v>
      </c>
    </row>
    <row r="25" spans="1:6" s="65" customFormat="1" ht="12.75" outlineLevel="1">
      <c r="A25" s="69">
        <f t="shared" si="0"/>
        <v>6</v>
      </c>
      <c r="B25" s="68" t="s">
        <v>1321</v>
      </c>
      <c r="C25" s="67">
        <v>0</v>
      </c>
      <c r="D25" s="67" t="s">
        <v>40</v>
      </c>
      <c r="E25" s="66"/>
      <c r="F25" s="66" t="s">
        <v>1322</v>
      </c>
    </row>
    <row r="26" spans="1:6" s="61" customFormat="1" ht="11.25" customHeight="1" outlineLevel="1">
      <c r="A26" s="62"/>
      <c r="B26" s="64"/>
      <c r="C26" s="63"/>
      <c r="D26" s="62"/>
      <c r="E26" s="62"/>
      <c r="F26" s="62"/>
    </row>
    <row r="27" spans="1:6" s="82" customFormat="1" ht="11.25" customHeight="1" outlineLevel="1">
      <c r="A27" s="83"/>
      <c r="B27" s="85"/>
      <c r="C27" s="84"/>
      <c r="D27" s="83"/>
      <c r="E27" s="83"/>
      <c r="F27" s="83"/>
    </row>
    <row r="28" spans="1:6" s="75" customFormat="1" ht="24" customHeight="1">
      <c r="A28" s="81" t="s">
        <v>1323</v>
      </c>
      <c r="B28" s="80"/>
      <c r="C28" s="79"/>
      <c r="D28" s="78"/>
      <c r="E28" s="77"/>
      <c r="F28" s="76">
        <f>SUBTOTAL(9,F29:F34)</f>
        <v>0</v>
      </c>
    </row>
    <row r="29" spans="1:6" s="70" customFormat="1" ht="9" customHeight="1" outlineLevel="1">
      <c r="A29" s="74"/>
      <c r="B29" s="73"/>
      <c r="C29" s="72"/>
      <c r="D29" s="72"/>
      <c r="E29" s="71"/>
      <c r="F29" s="71"/>
    </row>
    <row r="30" spans="1:6" s="65" customFormat="1" ht="38.25" outlineLevel="1">
      <c r="A30" s="69">
        <f t="shared" ref="A30:A32" si="2">MAX(A22:A29)+1</f>
        <v>7</v>
      </c>
      <c r="B30" s="68" t="s">
        <v>1324</v>
      </c>
      <c r="C30" s="67">
        <v>10.5</v>
      </c>
      <c r="D30" s="67" t="s">
        <v>235</v>
      </c>
      <c r="E30" s="66">
        <v>0</v>
      </c>
      <c r="F30" s="66">
        <f t="shared" ref="F30:F32" si="3">ROUND(E30*C30,1)</f>
        <v>0</v>
      </c>
    </row>
    <row r="31" spans="1:6" s="65" customFormat="1" ht="38.25" outlineLevel="1">
      <c r="A31" s="69">
        <f t="shared" si="2"/>
        <v>8</v>
      </c>
      <c r="B31" s="68" t="s">
        <v>1325</v>
      </c>
      <c r="C31" s="67">
        <v>2</v>
      </c>
      <c r="D31" s="67" t="s">
        <v>235</v>
      </c>
      <c r="E31" s="66">
        <v>0</v>
      </c>
      <c r="F31" s="66">
        <f t="shared" si="3"/>
        <v>0</v>
      </c>
    </row>
    <row r="32" spans="1:6" s="65" customFormat="1" ht="25.5" outlineLevel="1">
      <c r="A32" s="69">
        <f t="shared" si="2"/>
        <v>9</v>
      </c>
      <c r="B32" s="68" t="s">
        <v>1326</v>
      </c>
      <c r="C32" s="67">
        <v>12.5</v>
      </c>
      <c r="D32" s="67" t="s">
        <v>235</v>
      </c>
      <c r="E32" s="66">
        <v>0</v>
      </c>
      <c r="F32" s="66">
        <f t="shared" si="3"/>
        <v>0</v>
      </c>
    </row>
    <row r="33" spans="1:6" s="61" customFormat="1" ht="11.25" customHeight="1" outlineLevel="1">
      <c r="A33" s="62"/>
      <c r="B33" s="64"/>
      <c r="C33" s="63"/>
      <c r="D33" s="62"/>
      <c r="E33" s="62"/>
      <c r="F33" s="62"/>
    </row>
    <row r="34" spans="1:6" s="82" customFormat="1" ht="11.25" customHeight="1" outlineLevel="1">
      <c r="A34" s="83"/>
      <c r="B34" s="85"/>
      <c r="C34" s="84"/>
      <c r="D34" s="83"/>
      <c r="E34" s="83"/>
      <c r="F34" s="83"/>
    </row>
    <row r="35" spans="1:6" s="75" customFormat="1" ht="24" customHeight="1">
      <c r="A35" s="81" t="s">
        <v>1327</v>
      </c>
      <c r="B35" s="80"/>
      <c r="C35" s="79"/>
      <c r="D35" s="78"/>
      <c r="E35" s="77"/>
      <c r="F35" s="76">
        <f>SUBTOTAL(9,F36:F47)</f>
        <v>0</v>
      </c>
    </row>
    <row r="36" spans="1:6" s="70" customFormat="1" ht="9" customHeight="1" outlineLevel="1">
      <c r="A36" s="74"/>
      <c r="B36" s="73"/>
      <c r="C36" s="72"/>
      <c r="D36" s="72"/>
      <c r="E36" s="71"/>
      <c r="F36" s="71"/>
    </row>
    <row r="37" spans="1:6" s="65" customFormat="1" ht="38.25" outlineLevel="1">
      <c r="A37" s="69">
        <f t="shared" ref="A37" si="4">MAX(A29:A36)+1</f>
        <v>10</v>
      </c>
      <c r="B37" s="68" t="s">
        <v>1328</v>
      </c>
      <c r="C37" s="67">
        <v>20</v>
      </c>
      <c r="D37" s="67" t="s">
        <v>235</v>
      </c>
      <c r="E37" s="66">
        <v>0</v>
      </c>
      <c r="F37" s="66">
        <f t="shared" ref="F37:F45" si="5">ROUND(E37*C37,1)</f>
        <v>0</v>
      </c>
    </row>
    <row r="38" spans="1:6" s="65" customFormat="1" ht="38.25" outlineLevel="1">
      <c r="A38" s="69">
        <f>MAX(A21:A37)+1</f>
        <v>11</v>
      </c>
      <c r="B38" s="68" t="s">
        <v>1329</v>
      </c>
      <c r="C38" s="67">
        <v>3</v>
      </c>
      <c r="D38" s="67" t="s">
        <v>235</v>
      </c>
      <c r="E38" s="66">
        <v>0</v>
      </c>
      <c r="F38" s="66">
        <f t="shared" si="5"/>
        <v>0</v>
      </c>
    </row>
    <row r="39" spans="1:6" s="65" customFormat="1" ht="12.75" outlineLevel="1">
      <c r="A39" s="69">
        <f>MAX(A22:A38)+1</f>
        <v>12</v>
      </c>
      <c r="B39" s="68" t="s">
        <v>1330</v>
      </c>
      <c r="C39" s="67">
        <v>3</v>
      </c>
      <c r="D39" s="67" t="s">
        <v>40</v>
      </c>
      <c r="E39" s="66">
        <v>0</v>
      </c>
      <c r="F39" s="66">
        <f t="shared" si="5"/>
        <v>0</v>
      </c>
    </row>
    <row r="40" spans="1:6" s="65" customFormat="1" ht="12.75" outlineLevel="1">
      <c r="A40" s="69">
        <f>MAX(A23:A39)+1</f>
        <v>13</v>
      </c>
      <c r="B40" s="68" t="s">
        <v>1331</v>
      </c>
      <c r="C40" s="67">
        <v>1</v>
      </c>
      <c r="D40" s="67" t="s">
        <v>40</v>
      </c>
      <c r="E40" s="66">
        <v>0</v>
      </c>
      <c r="F40" s="66">
        <f t="shared" si="5"/>
        <v>0</v>
      </c>
    </row>
    <row r="41" spans="1:6" s="65" customFormat="1" ht="12.75" outlineLevel="1">
      <c r="A41" s="69">
        <f>MAX(A24:A40)+1</f>
        <v>14</v>
      </c>
      <c r="B41" s="68" t="s">
        <v>1332</v>
      </c>
      <c r="C41" s="67">
        <v>1</v>
      </c>
      <c r="D41" s="67" t="s">
        <v>40</v>
      </c>
      <c r="E41" s="66">
        <v>0</v>
      </c>
      <c r="F41" s="66">
        <f t="shared" si="5"/>
        <v>0</v>
      </c>
    </row>
    <row r="42" spans="1:6" s="65" customFormat="1" ht="12.75" outlineLevel="1">
      <c r="A42" s="69">
        <f t="shared" ref="A42:A45" si="6">MAX(A34:A41)+1</f>
        <v>15</v>
      </c>
      <c r="B42" s="68" t="s">
        <v>1333</v>
      </c>
      <c r="C42" s="67">
        <v>1</v>
      </c>
      <c r="D42" s="67" t="s">
        <v>40</v>
      </c>
      <c r="E42" s="66">
        <v>0</v>
      </c>
      <c r="F42" s="66">
        <f t="shared" si="5"/>
        <v>0</v>
      </c>
    </row>
    <row r="43" spans="1:6" s="65" customFormat="1" ht="25.5" outlineLevel="1">
      <c r="A43" s="69">
        <f t="shared" si="6"/>
        <v>16</v>
      </c>
      <c r="B43" s="68" t="s">
        <v>1334</v>
      </c>
      <c r="C43" s="67">
        <v>4</v>
      </c>
      <c r="D43" s="67" t="s">
        <v>40</v>
      </c>
      <c r="E43" s="66">
        <v>0</v>
      </c>
      <c r="F43" s="66">
        <f t="shared" si="5"/>
        <v>0</v>
      </c>
    </row>
    <row r="44" spans="1:6" s="65" customFormat="1" ht="12.75" outlineLevel="1">
      <c r="A44" s="69">
        <f t="shared" si="6"/>
        <v>17</v>
      </c>
      <c r="B44" s="68" t="s">
        <v>1335</v>
      </c>
      <c r="C44" s="67">
        <v>2</v>
      </c>
      <c r="D44" s="67" t="s">
        <v>40</v>
      </c>
      <c r="E44" s="66">
        <v>0</v>
      </c>
      <c r="F44" s="66">
        <f t="shared" si="5"/>
        <v>0</v>
      </c>
    </row>
    <row r="45" spans="1:6" s="65" customFormat="1" ht="25.5" outlineLevel="1">
      <c r="A45" s="69">
        <f t="shared" si="6"/>
        <v>18</v>
      </c>
      <c r="B45" s="68" t="s">
        <v>1326</v>
      </c>
      <c r="C45" s="67">
        <v>23</v>
      </c>
      <c r="D45" s="67" t="s">
        <v>235</v>
      </c>
      <c r="E45" s="66">
        <v>0</v>
      </c>
      <c r="F45" s="66">
        <f t="shared" si="5"/>
        <v>0</v>
      </c>
    </row>
    <row r="46" spans="1:6" s="61" customFormat="1" ht="11.25" customHeight="1" outlineLevel="1">
      <c r="A46" s="62"/>
      <c r="B46" s="64"/>
      <c r="C46" s="63"/>
      <c r="D46" s="62"/>
      <c r="E46" s="62"/>
      <c r="F46" s="62"/>
    </row>
    <row r="47" spans="1:6" s="82" customFormat="1" ht="11.25" customHeight="1" outlineLevel="1">
      <c r="A47" s="83"/>
      <c r="B47" s="85"/>
      <c r="C47" s="84"/>
      <c r="D47" s="83"/>
      <c r="E47" s="83"/>
      <c r="F47" s="83"/>
    </row>
    <row r="48" spans="1:6" s="75" customFormat="1" ht="24" customHeight="1">
      <c r="A48" s="81" t="s">
        <v>1336</v>
      </c>
      <c r="B48" s="80"/>
      <c r="C48" s="79"/>
      <c r="D48" s="78"/>
      <c r="E48" s="77"/>
      <c r="F48" s="76">
        <f>SUBTOTAL(9,F49:F54)</f>
        <v>0</v>
      </c>
    </row>
    <row r="49" spans="1:6" s="70" customFormat="1" ht="9" customHeight="1" outlineLevel="1">
      <c r="A49" s="74"/>
      <c r="B49" s="73"/>
      <c r="C49" s="72"/>
      <c r="D49" s="72"/>
      <c r="E49" s="71"/>
      <c r="F49" s="71"/>
    </row>
    <row r="50" spans="1:6" s="65" customFormat="1" ht="38.25" outlineLevel="1">
      <c r="A50" s="69">
        <f t="shared" ref="A50:A52" si="7">MAX(A42:A49)+1</f>
        <v>19</v>
      </c>
      <c r="B50" s="68" t="s">
        <v>1337</v>
      </c>
      <c r="C50" s="67">
        <v>13</v>
      </c>
      <c r="D50" s="67" t="s">
        <v>235</v>
      </c>
      <c r="E50" s="66">
        <v>0</v>
      </c>
      <c r="F50" s="66">
        <f t="shared" ref="F50:F52" si="8">ROUND(E50*C50,1)</f>
        <v>0</v>
      </c>
    </row>
    <row r="51" spans="1:6" s="65" customFormat="1" ht="38.25" outlineLevel="1">
      <c r="A51" s="69">
        <f t="shared" si="7"/>
        <v>20</v>
      </c>
      <c r="B51" s="68" t="s">
        <v>1338</v>
      </c>
      <c r="C51" s="67">
        <v>11</v>
      </c>
      <c r="D51" s="67" t="s">
        <v>235</v>
      </c>
      <c r="E51" s="66">
        <v>0</v>
      </c>
      <c r="F51" s="66">
        <f t="shared" si="8"/>
        <v>0</v>
      </c>
    </row>
    <row r="52" spans="1:6" s="65" customFormat="1" ht="12.75" outlineLevel="1">
      <c r="A52" s="69">
        <f t="shared" si="7"/>
        <v>21</v>
      </c>
      <c r="B52" s="68" t="s">
        <v>1339</v>
      </c>
      <c r="C52" s="67">
        <v>1</v>
      </c>
      <c r="D52" s="67" t="s">
        <v>40</v>
      </c>
      <c r="E52" s="66">
        <v>0</v>
      </c>
      <c r="F52" s="66">
        <f t="shared" si="8"/>
        <v>0</v>
      </c>
    </row>
    <row r="53" spans="1:6" s="61" customFormat="1" ht="11.25" customHeight="1" outlineLevel="1">
      <c r="A53" s="62"/>
      <c r="B53" s="64"/>
      <c r="C53" s="63"/>
      <c r="D53" s="62"/>
      <c r="E53" s="62"/>
      <c r="F53" s="62"/>
    </row>
    <row r="54" spans="1:6" s="82" customFormat="1" ht="11.25" customHeight="1" outlineLevel="1">
      <c r="A54" s="83"/>
      <c r="B54" s="85"/>
      <c r="C54" s="84"/>
      <c r="D54" s="83"/>
      <c r="E54" s="83"/>
      <c r="F54" s="83"/>
    </row>
    <row r="55" spans="1:6" s="75" customFormat="1" ht="24" customHeight="1">
      <c r="A55" s="81" t="s">
        <v>1340</v>
      </c>
      <c r="B55" s="80"/>
      <c r="C55" s="79"/>
      <c r="D55" s="78"/>
      <c r="E55" s="77"/>
      <c r="F55" s="76">
        <f>SUBTOTAL(9,F56:F69)</f>
        <v>0</v>
      </c>
    </row>
    <row r="56" spans="1:6" s="70" customFormat="1" ht="9" customHeight="1" outlineLevel="1">
      <c r="A56" s="74"/>
      <c r="B56" s="73"/>
      <c r="C56" s="72"/>
      <c r="D56" s="72"/>
      <c r="E56" s="71"/>
      <c r="F56" s="71"/>
    </row>
    <row r="57" spans="1:6" s="65" customFormat="1" ht="25.5" outlineLevel="1">
      <c r="A57" s="69">
        <f t="shared" ref="A57:A67" si="9">MAX(A49:A56)+1</f>
        <v>22</v>
      </c>
      <c r="B57" s="68" t="s">
        <v>1341</v>
      </c>
      <c r="C57" s="67">
        <v>1</v>
      </c>
      <c r="D57" s="67" t="s">
        <v>40</v>
      </c>
      <c r="E57" s="66">
        <v>0</v>
      </c>
      <c r="F57" s="66">
        <f t="shared" ref="F57:F67" si="10">ROUND(E57*C57,1)</f>
        <v>0</v>
      </c>
    </row>
    <row r="58" spans="1:6" s="65" customFormat="1" ht="25.5" outlineLevel="1">
      <c r="A58" s="69">
        <f t="shared" si="9"/>
        <v>23</v>
      </c>
      <c r="B58" s="68" t="s">
        <v>1342</v>
      </c>
      <c r="C58" s="67">
        <v>1</v>
      </c>
      <c r="D58" s="67" t="s">
        <v>40</v>
      </c>
      <c r="E58" s="66">
        <v>0</v>
      </c>
      <c r="F58" s="66">
        <f t="shared" si="10"/>
        <v>0</v>
      </c>
    </row>
    <row r="59" spans="1:6" s="65" customFormat="1" ht="25.5" outlineLevel="1">
      <c r="A59" s="69">
        <f t="shared" si="9"/>
        <v>24</v>
      </c>
      <c r="B59" s="68" t="s">
        <v>1343</v>
      </c>
      <c r="C59" s="67">
        <v>1</v>
      </c>
      <c r="D59" s="67" t="s">
        <v>40</v>
      </c>
      <c r="E59" s="66">
        <v>0</v>
      </c>
      <c r="F59" s="66">
        <f t="shared" si="10"/>
        <v>0</v>
      </c>
    </row>
    <row r="60" spans="1:6" s="65" customFormat="1" ht="12.75" outlineLevel="1">
      <c r="A60" s="69">
        <f t="shared" si="9"/>
        <v>25</v>
      </c>
      <c r="B60" s="68" t="s">
        <v>1344</v>
      </c>
      <c r="C60" s="67">
        <v>4</v>
      </c>
      <c r="D60" s="67" t="s">
        <v>40</v>
      </c>
      <c r="E60" s="66">
        <v>0</v>
      </c>
      <c r="F60" s="66">
        <f t="shared" si="10"/>
        <v>0</v>
      </c>
    </row>
    <row r="61" spans="1:6" s="65" customFormat="1" ht="25.5" outlineLevel="1">
      <c r="A61" s="69">
        <f t="shared" si="9"/>
        <v>26</v>
      </c>
      <c r="B61" s="68" t="s">
        <v>1345</v>
      </c>
      <c r="C61" s="67">
        <v>6</v>
      </c>
      <c r="D61" s="67" t="s">
        <v>40</v>
      </c>
      <c r="E61" s="66">
        <v>0</v>
      </c>
      <c r="F61" s="66">
        <f t="shared" si="10"/>
        <v>0</v>
      </c>
    </row>
    <row r="62" spans="1:6" s="65" customFormat="1" ht="25.5" outlineLevel="1">
      <c r="A62" s="69">
        <f t="shared" si="9"/>
        <v>27</v>
      </c>
      <c r="B62" s="68" t="s">
        <v>1346</v>
      </c>
      <c r="C62" s="67">
        <v>2</v>
      </c>
      <c r="D62" s="67" t="s">
        <v>40</v>
      </c>
      <c r="E62" s="66">
        <v>0</v>
      </c>
      <c r="F62" s="66">
        <f t="shared" si="10"/>
        <v>0</v>
      </c>
    </row>
    <row r="63" spans="1:6" s="65" customFormat="1" ht="25.5" outlineLevel="1">
      <c r="A63" s="69">
        <f t="shared" si="9"/>
        <v>28</v>
      </c>
      <c r="B63" s="68" t="s">
        <v>1347</v>
      </c>
      <c r="C63" s="67">
        <v>1</v>
      </c>
      <c r="D63" s="67" t="s">
        <v>40</v>
      </c>
      <c r="E63" s="66">
        <v>0</v>
      </c>
      <c r="F63" s="66">
        <f t="shared" si="10"/>
        <v>0</v>
      </c>
    </row>
    <row r="64" spans="1:6" s="65" customFormat="1" ht="25.5" outlineLevel="1">
      <c r="A64" s="69">
        <f t="shared" si="9"/>
        <v>29</v>
      </c>
      <c r="B64" s="68" t="s">
        <v>1348</v>
      </c>
      <c r="C64" s="67">
        <v>1</v>
      </c>
      <c r="D64" s="67" t="s">
        <v>40</v>
      </c>
      <c r="E64" s="66">
        <v>0</v>
      </c>
      <c r="F64" s="66">
        <f t="shared" si="10"/>
        <v>0</v>
      </c>
    </row>
    <row r="65" spans="1:6" s="65" customFormat="1" ht="25.5" outlineLevel="1">
      <c r="A65" s="69">
        <f t="shared" si="9"/>
        <v>30</v>
      </c>
      <c r="B65" s="68" t="s">
        <v>1349</v>
      </c>
      <c r="C65" s="67">
        <v>1</v>
      </c>
      <c r="D65" s="67" t="s">
        <v>40</v>
      </c>
      <c r="E65" s="66">
        <v>0</v>
      </c>
      <c r="F65" s="66">
        <f t="shared" si="10"/>
        <v>0</v>
      </c>
    </row>
    <row r="66" spans="1:6" s="65" customFormat="1" ht="38.25" outlineLevel="1">
      <c r="A66" s="69">
        <f t="shared" si="9"/>
        <v>31</v>
      </c>
      <c r="B66" s="68" t="s">
        <v>1350</v>
      </c>
      <c r="C66" s="67">
        <v>10</v>
      </c>
      <c r="D66" s="67" t="s">
        <v>235</v>
      </c>
      <c r="E66" s="66">
        <v>0</v>
      </c>
      <c r="F66" s="66">
        <f t="shared" si="10"/>
        <v>0</v>
      </c>
    </row>
    <row r="67" spans="1:6" s="65" customFormat="1" ht="12.75" outlineLevel="1">
      <c r="A67" s="69">
        <f t="shared" si="9"/>
        <v>32</v>
      </c>
      <c r="B67" s="68" t="s">
        <v>1351</v>
      </c>
      <c r="C67" s="67">
        <v>1</v>
      </c>
      <c r="D67" s="67" t="s">
        <v>40</v>
      </c>
      <c r="E67" s="66">
        <v>0</v>
      </c>
      <c r="F67" s="66">
        <f t="shared" si="10"/>
        <v>0</v>
      </c>
    </row>
    <row r="68" spans="1:6" s="61" customFormat="1" ht="11.25" customHeight="1" outlineLevel="1">
      <c r="A68" s="62"/>
      <c r="B68" s="64"/>
      <c r="C68" s="63"/>
      <c r="D68" s="62"/>
      <c r="E68" s="62"/>
      <c r="F68" s="62"/>
    </row>
    <row r="69" spans="1:6" s="82" customFormat="1" ht="11.25" customHeight="1" outlineLevel="1">
      <c r="A69" s="83"/>
      <c r="B69" s="85"/>
      <c r="C69" s="84"/>
      <c r="D69" s="83"/>
      <c r="E69" s="83"/>
      <c r="F69" s="83"/>
    </row>
    <row r="70" spans="1:6" s="75" customFormat="1" ht="24" customHeight="1">
      <c r="A70" s="81" t="s">
        <v>1352</v>
      </c>
      <c r="B70" s="80"/>
      <c r="C70" s="79"/>
      <c r="D70" s="78"/>
      <c r="E70" s="77"/>
      <c r="F70" s="76">
        <f>SUBTOTAL(9,F71:F88)</f>
        <v>0</v>
      </c>
    </row>
    <row r="71" spans="1:6" s="70" customFormat="1" ht="9" customHeight="1" outlineLevel="1">
      <c r="A71" s="74"/>
      <c r="B71" s="73"/>
      <c r="C71" s="72"/>
      <c r="D71" s="72"/>
      <c r="E71" s="71"/>
      <c r="F71" s="71"/>
    </row>
    <row r="72" spans="1:6" s="65" customFormat="1" ht="38.25" outlineLevel="1">
      <c r="A72" s="69">
        <f>MAX(A55:A71)+1</f>
        <v>33</v>
      </c>
      <c r="B72" s="68" t="s">
        <v>1353</v>
      </c>
      <c r="C72" s="67">
        <v>50</v>
      </c>
      <c r="D72" s="67" t="s">
        <v>235</v>
      </c>
      <c r="E72" s="66">
        <v>0</v>
      </c>
      <c r="F72" s="66">
        <f t="shared" ref="F72:F86" si="11">ROUND(E72*C72,1)</f>
        <v>0</v>
      </c>
    </row>
    <row r="73" spans="1:6" s="65" customFormat="1" ht="38.25" outlineLevel="1">
      <c r="A73" s="69">
        <f>MAX(A56:A72)+1</f>
        <v>34</v>
      </c>
      <c r="B73" s="68" t="s">
        <v>1354</v>
      </c>
      <c r="C73" s="67">
        <v>18.5</v>
      </c>
      <c r="D73" s="67" t="s">
        <v>235</v>
      </c>
      <c r="E73" s="66">
        <v>0</v>
      </c>
      <c r="F73" s="66">
        <f t="shared" si="11"/>
        <v>0</v>
      </c>
    </row>
    <row r="74" spans="1:6" s="65" customFormat="1" ht="38.25" outlineLevel="1">
      <c r="A74" s="69">
        <f>MAX(A57:A73)+1</f>
        <v>35</v>
      </c>
      <c r="B74" s="68" t="s">
        <v>1355</v>
      </c>
      <c r="C74" s="67">
        <v>19</v>
      </c>
      <c r="D74" s="67" t="s">
        <v>235</v>
      </c>
      <c r="E74" s="66">
        <v>0</v>
      </c>
      <c r="F74" s="66">
        <f t="shared" si="11"/>
        <v>0</v>
      </c>
    </row>
    <row r="75" spans="1:6" s="65" customFormat="1" ht="38.25" outlineLevel="1">
      <c r="A75" s="69">
        <f>MAX(A58:A74)+1</f>
        <v>36</v>
      </c>
      <c r="B75" s="68" t="s">
        <v>1356</v>
      </c>
      <c r="C75" s="67">
        <v>3</v>
      </c>
      <c r="D75" s="67" t="s">
        <v>235</v>
      </c>
      <c r="E75" s="66">
        <v>0</v>
      </c>
      <c r="F75" s="66">
        <f t="shared" si="11"/>
        <v>0</v>
      </c>
    </row>
    <row r="76" spans="1:6" s="65" customFormat="1" ht="38.25" outlineLevel="1">
      <c r="A76" s="69">
        <f t="shared" ref="A76:A86" si="12">MAX(A68:A75)+1</f>
        <v>37</v>
      </c>
      <c r="B76" s="68" t="s">
        <v>1357</v>
      </c>
      <c r="C76" s="67">
        <v>15.8</v>
      </c>
      <c r="D76" s="67" t="s">
        <v>235</v>
      </c>
      <c r="E76" s="66">
        <v>0</v>
      </c>
      <c r="F76" s="66">
        <f t="shared" si="11"/>
        <v>0</v>
      </c>
    </row>
    <row r="77" spans="1:6" s="65" customFormat="1" ht="12.75" outlineLevel="1">
      <c r="A77" s="69">
        <f t="shared" si="12"/>
        <v>38</v>
      </c>
      <c r="B77" s="68" t="s">
        <v>1358</v>
      </c>
      <c r="C77" s="67">
        <v>37</v>
      </c>
      <c r="D77" s="67" t="s">
        <v>235</v>
      </c>
      <c r="E77" s="66">
        <v>0</v>
      </c>
      <c r="F77" s="66">
        <f t="shared" si="11"/>
        <v>0</v>
      </c>
    </row>
    <row r="78" spans="1:6" s="65" customFormat="1" ht="12.75" outlineLevel="1">
      <c r="A78" s="69">
        <f t="shared" si="12"/>
        <v>39</v>
      </c>
      <c r="B78" s="68" t="s">
        <v>1359</v>
      </c>
      <c r="C78" s="67">
        <v>13</v>
      </c>
      <c r="D78" s="67" t="s">
        <v>235</v>
      </c>
      <c r="E78" s="66">
        <v>0</v>
      </c>
      <c r="F78" s="66">
        <f t="shared" si="11"/>
        <v>0</v>
      </c>
    </row>
    <row r="79" spans="1:6" s="65" customFormat="1" ht="12.75" outlineLevel="1">
      <c r="A79" s="69">
        <f t="shared" si="12"/>
        <v>40</v>
      </c>
      <c r="B79" s="68" t="s">
        <v>1360</v>
      </c>
      <c r="C79" s="67">
        <v>17</v>
      </c>
      <c r="D79" s="67" t="s">
        <v>235</v>
      </c>
      <c r="E79" s="66">
        <v>0</v>
      </c>
      <c r="F79" s="66">
        <f t="shared" si="11"/>
        <v>0</v>
      </c>
    </row>
    <row r="80" spans="1:6" s="65" customFormat="1" ht="12.75" outlineLevel="1">
      <c r="A80" s="69">
        <f t="shared" si="12"/>
        <v>41</v>
      </c>
      <c r="B80" s="68" t="s">
        <v>1361</v>
      </c>
      <c r="C80" s="67">
        <v>1.5</v>
      </c>
      <c r="D80" s="67" t="s">
        <v>235</v>
      </c>
      <c r="E80" s="66">
        <v>0</v>
      </c>
      <c r="F80" s="66">
        <f t="shared" si="11"/>
        <v>0</v>
      </c>
    </row>
    <row r="81" spans="1:6" s="65" customFormat="1" ht="12.75" outlineLevel="1">
      <c r="A81" s="69">
        <f t="shared" si="12"/>
        <v>42</v>
      </c>
      <c r="B81" s="68" t="s">
        <v>1362</v>
      </c>
      <c r="C81" s="67">
        <v>2.5</v>
      </c>
      <c r="D81" s="67" t="s">
        <v>235</v>
      </c>
      <c r="E81" s="66">
        <v>0</v>
      </c>
      <c r="F81" s="66">
        <f t="shared" si="11"/>
        <v>0</v>
      </c>
    </row>
    <row r="82" spans="1:6" s="65" customFormat="1" ht="12.75" outlineLevel="1">
      <c r="A82" s="69">
        <f t="shared" si="12"/>
        <v>43</v>
      </c>
      <c r="B82" s="68" t="s">
        <v>1363</v>
      </c>
      <c r="C82" s="67">
        <v>15</v>
      </c>
      <c r="D82" s="67" t="s">
        <v>235</v>
      </c>
      <c r="E82" s="66">
        <v>0</v>
      </c>
      <c r="F82" s="66">
        <f t="shared" si="11"/>
        <v>0</v>
      </c>
    </row>
    <row r="83" spans="1:6" s="65" customFormat="1" ht="12.75" outlineLevel="1">
      <c r="A83" s="69">
        <f t="shared" si="12"/>
        <v>44</v>
      </c>
      <c r="B83" s="68" t="s">
        <v>1364</v>
      </c>
      <c r="C83" s="67">
        <v>1.5</v>
      </c>
      <c r="D83" s="67" t="s">
        <v>235</v>
      </c>
      <c r="E83" s="66">
        <v>0</v>
      </c>
      <c r="F83" s="66">
        <f t="shared" si="11"/>
        <v>0</v>
      </c>
    </row>
    <row r="84" spans="1:6" s="65" customFormat="1" ht="12.75" outlineLevel="1">
      <c r="A84" s="69">
        <f t="shared" si="12"/>
        <v>45</v>
      </c>
      <c r="B84" s="68" t="s">
        <v>1365</v>
      </c>
      <c r="C84" s="67">
        <v>3</v>
      </c>
      <c r="D84" s="67" t="s">
        <v>235</v>
      </c>
      <c r="E84" s="66">
        <v>0</v>
      </c>
      <c r="F84" s="66">
        <f t="shared" si="11"/>
        <v>0</v>
      </c>
    </row>
    <row r="85" spans="1:6" s="65" customFormat="1" ht="12.75" outlineLevel="1">
      <c r="A85" s="69">
        <f t="shared" si="12"/>
        <v>46</v>
      </c>
      <c r="B85" s="68" t="s">
        <v>1366</v>
      </c>
      <c r="C85" s="67">
        <v>14.5</v>
      </c>
      <c r="D85" s="67" t="s">
        <v>235</v>
      </c>
      <c r="E85" s="66">
        <v>0</v>
      </c>
      <c r="F85" s="66">
        <f t="shared" si="11"/>
        <v>0</v>
      </c>
    </row>
    <row r="86" spans="1:6" s="65" customFormat="1" ht="12.75" outlineLevel="1">
      <c r="A86" s="69">
        <f t="shared" si="12"/>
        <v>47</v>
      </c>
      <c r="B86" s="68" t="s">
        <v>1367</v>
      </c>
      <c r="C86" s="67">
        <v>1.5</v>
      </c>
      <c r="D86" s="67" t="s">
        <v>235</v>
      </c>
      <c r="E86" s="66">
        <v>0</v>
      </c>
      <c r="F86" s="66">
        <f t="shared" si="11"/>
        <v>0</v>
      </c>
    </row>
    <row r="87" spans="1:6" s="61" customFormat="1" ht="11.25" customHeight="1" outlineLevel="1">
      <c r="A87" s="62"/>
      <c r="B87" s="64"/>
      <c r="C87" s="63"/>
      <c r="D87" s="62"/>
      <c r="E87" s="62"/>
      <c r="F87" s="62"/>
    </row>
    <row r="88" spans="1:6" s="82" customFormat="1" ht="11.25" customHeight="1" outlineLevel="1">
      <c r="A88" s="83"/>
      <c r="B88" s="85"/>
      <c r="C88" s="84"/>
      <c r="D88" s="83"/>
      <c r="E88" s="83"/>
      <c r="F88" s="83"/>
    </row>
    <row r="89" spans="1:6" s="75" customFormat="1" ht="24" customHeight="1">
      <c r="A89" s="81" t="s">
        <v>1368</v>
      </c>
      <c r="B89" s="80"/>
      <c r="C89" s="79"/>
      <c r="D89" s="78"/>
      <c r="E89" s="77"/>
      <c r="F89" s="76">
        <f>SUBTOTAL(9,F90:F115)</f>
        <v>0</v>
      </c>
    </row>
    <row r="90" spans="1:6" s="70" customFormat="1" ht="9" customHeight="1" outlineLevel="1">
      <c r="A90" s="74"/>
      <c r="B90" s="73"/>
      <c r="C90" s="72"/>
      <c r="D90" s="72"/>
      <c r="E90" s="71"/>
      <c r="F90" s="71"/>
    </row>
    <row r="91" spans="1:6" s="322" customFormat="1" ht="12.75" outlineLevel="1">
      <c r="A91" s="317">
        <f>MAX(A82:A89)+1</f>
        <v>48</v>
      </c>
      <c r="B91" s="318" t="s">
        <v>1369</v>
      </c>
      <c r="C91" s="319" t="s">
        <v>1370</v>
      </c>
      <c r="D91" s="320" t="s">
        <v>1371</v>
      </c>
      <c r="E91" s="321"/>
      <c r="F91" s="321"/>
    </row>
    <row r="92" spans="1:6" s="65" customFormat="1" ht="25.5" outlineLevel="1">
      <c r="A92" s="69">
        <f>MAX(A83:A91)+1</f>
        <v>49</v>
      </c>
      <c r="B92" s="68" t="s">
        <v>1372</v>
      </c>
      <c r="C92" s="67">
        <v>1</v>
      </c>
      <c r="D92" s="67" t="s">
        <v>40</v>
      </c>
      <c r="E92" s="66">
        <v>0</v>
      </c>
      <c r="F92" s="66">
        <f t="shared" ref="F92:F113" si="13">ROUND(E92*C92,1)</f>
        <v>0</v>
      </c>
    </row>
    <row r="93" spans="1:6" s="65" customFormat="1" ht="25.5" outlineLevel="1">
      <c r="A93" s="69">
        <f>MAX(A84:A92)+1</f>
        <v>50</v>
      </c>
      <c r="B93" s="68" t="s">
        <v>1373</v>
      </c>
      <c r="C93" s="67">
        <v>1</v>
      </c>
      <c r="D93" s="67" t="s">
        <v>40</v>
      </c>
      <c r="E93" s="66">
        <v>0</v>
      </c>
      <c r="F93" s="66">
        <f t="shared" si="13"/>
        <v>0</v>
      </c>
    </row>
    <row r="94" spans="1:6" s="65" customFormat="1" ht="38.25" outlineLevel="1">
      <c r="A94" s="69">
        <f>MAX(A85:A93)+1</f>
        <v>51</v>
      </c>
      <c r="B94" s="68" t="s">
        <v>1374</v>
      </c>
      <c r="C94" s="67">
        <v>8</v>
      </c>
      <c r="D94" s="67" t="s">
        <v>40</v>
      </c>
      <c r="E94" s="66">
        <v>0</v>
      </c>
      <c r="F94" s="66">
        <f t="shared" si="13"/>
        <v>0</v>
      </c>
    </row>
    <row r="95" spans="1:6" s="65" customFormat="1" ht="25.5" outlineLevel="1">
      <c r="A95" s="69">
        <f>MAX(A86:A94)+1</f>
        <v>52</v>
      </c>
      <c r="B95" s="68" t="s">
        <v>1375</v>
      </c>
      <c r="C95" s="67">
        <v>1</v>
      </c>
      <c r="D95" s="67" t="s">
        <v>40</v>
      </c>
      <c r="E95" s="66">
        <v>0</v>
      </c>
      <c r="F95" s="66">
        <f t="shared" si="13"/>
        <v>0</v>
      </c>
    </row>
    <row r="96" spans="1:6" s="65" customFormat="1" ht="25.5" outlineLevel="1">
      <c r="A96" s="69">
        <f>MAX(A87:A95)+1</f>
        <v>53</v>
      </c>
      <c r="B96" s="68" t="s">
        <v>1376</v>
      </c>
      <c r="C96" s="67">
        <v>1</v>
      </c>
      <c r="D96" s="67" t="s">
        <v>40</v>
      </c>
      <c r="E96" s="66">
        <v>0</v>
      </c>
      <c r="F96" s="66">
        <f t="shared" si="13"/>
        <v>0</v>
      </c>
    </row>
    <row r="97" spans="1:6" s="65" customFormat="1" ht="12.75" outlineLevel="1">
      <c r="A97" s="69">
        <f>MAX(A79:A96)+1</f>
        <v>54</v>
      </c>
      <c r="B97" s="68" t="s">
        <v>1377</v>
      </c>
      <c r="C97" s="67">
        <v>1</v>
      </c>
      <c r="D97" s="67" t="s">
        <v>40</v>
      </c>
      <c r="E97" s="66">
        <v>0</v>
      </c>
      <c r="F97" s="66">
        <f t="shared" si="13"/>
        <v>0</v>
      </c>
    </row>
    <row r="98" spans="1:6" s="65" customFormat="1" ht="12.75" outlineLevel="1">
      <c r="A98" s="69">
        <f>MAX(A80:A97)+1</f>
        <v>55</v>
      </c>
      <c r="B98" s="68" t="s">
        <v>1378</v>
      </c>
      <c r="C98" s="67">
        <v>3</v>
      </c>
      <c r="D98" s="67" t="s">
        <v>40</v>
      </c>
      <c r="E98" s="66">
        <v>0</v>
      </c>
      <c r="F98" s="66">
        <f t="shared" si="13"/>
        <v>0</v>
      </c>
    </row>
    <row r="99" spans="1:6" s="65" customFormat="1" ht="25.5" outlineLevel="1">
      <c r="A99" s="69">
        <f>MAX(A81:A98)+1</f>
        <v>56</v>
      </c>
      <c r="B99" s="68" t="s">
        <v>1379</v>
      </c>
      <c r="C99" s="67">
        <v>3</v>
      </c>
      <c r="D99" s="67" t="s">
        <v>40</v>
      </c>
      <c r="E99" s="66">
        <v>0</v>
      </c>
      <c r="F99" s="66">
        <f t="shared" si="13"/>
        <v>0</v>
      </c>
    </row>
    <row r="100" spans="1:6" s="65" customFormat="1" ht="25.5" outlineLevel="1">
      <c r="A100" s="69">
        <f>MAX(A82:A99)+1</f>
        <v>57</v>
      </c>
      <c r="B100" s="68" t="s">
        <v>1380</v>
      </c>
      <c r="C100" s="67">
        <v>1</v>
      </c>
      <c r="D100" s="67" t="s">
        <v>40</v>
      </c>
      <c r="E100" s="66">
        <v>0</v>
      </c>
      <c r="F100" s="66">
        <f t="shared" si="13"/>
        <v>0</v>
      </c>
    </row>
    <row r="101" spans="1:6" s="65" customFormat="1" ht="12.75" outlineLevel="1">
      <c r="A101" s="69">
        <f t="shared" ref="A101:A112" si="14">MAX(A93:A100)+1</f>
        <v>58</v>
      </c>
      <c r="B101" s="68" t="s">
        <v>1381</v>
      </c>
      <c r="C101" s="67">
        <v>1</v>
      </c>
      <c r="D101" s="67" t="s">
        <v>40</v>
      </c>
      <c r="E101" s="66">
        <v>0</v>
      </c>
      <c r="F101" s="66">
        <f t="shared" si="13"/>
        <v>0</v>
      </c>
    </row>
    <row r="102" spans="1:6" s="65" customFormat="1" ht="12.75" outlineLevel="1">
      <c r="A102" s="69">
        <f t="shared" si="14"/>
        <v>59</v>
      </c>
      <c r="B102" s="68" t="s">
        <v>1382</v>
      </c>
      <c r="C102" s="67">
        <v>1</v>
      </c>
      <c r="D102" s="67" t="s">
        <v>40</v>
      </c>
      <c r="E102" s="66">
        <v>0</v>
      </c>
      <c r="F102" s="66">
        <f t="shared" si="13"/>
        <v>0</v>
      </c>
    </row>
    <row r="103" spans="1:6" s="65" customFormat="1" ht="12.75" outlineLevel="1">
      <c r="A103" s="69">
        <f t="shared" si="14"/>
        <v>60</v>
      </c>
      <c r="B103" s="68" t="s">
        <v>1383</v>
      </c>
      <c r="C103" s="67">
        <v>2</v>
      </c>
      <c r="D103" s="67" t="s">
        <v>40</v>
      </c>
      <c r="E103" s="66">
        <v>0</v>
      </c>
      <c r="F103" s="66">
        <f t="shared" si="13"/>
        <v>0</v>
      </c>
    </row>
    <row r="104" spans="1:6" s="65" customFormat="1" ht="12.75" outlineLevel="1">
      <c r="A104" s="69">
        <f t="shared" si="14"/>
        <v>61</v>
      </c>
      <c r="B104" s="68" t="s">
        <v>1384</v>
      </c>
      <c r="C104" s="67">
        <v>2</v>
      </c>
      <c r="D104" s="67" t="s">
        <v>40</v>
      </c>
      <c r="E104" s="66">
        <v>0</v>
      </c>
      <c r="F104" s="66">
        <f t="shared" si="13"/>
        <v>0</v>
      </c>
    </row>
    <row r="105" spans="1:6" s="65" customFormat="1" ht="12.75" outlineLevel="1">
      <c r="A105" s="69">
        <f t="shared" si="14"/>
        <v>62</v>
      </c>
      <c r="B105" s="68" t="s">
        <v>1385</v>
      </c>
      <c r="C105" s="67">
        <v>3</v>
      </c>
      <c r="D105" s="67" t="s">
        <v>40</v>
      </c>
      <c r="E105" s="66">
        <v>0</v>
      </c>
      <c r="F105" s="66">
        <f t="shared" si="13"/>
        <v>0</v>
      </c>
    </row>
    <row r="106" spans="1:6" s="65" customFormat="1" ht="12.75" outlineLevel="1">
      <c r="A106" s="69">
        <f t="shared" si="14"/>
        <v>63</v>
      </c>
      <c r="B106" s="68" t="s">
        <v>1386</v>
      </c>
      <c r="C106" s="67">
        <v>16</v>
      </c>
      <c r="D106" s="67" t="s">
        <v>40</v>
      </c>
      <c r="E106" s="66">
        <v>0</v>
      </c>
      <c r="F106" s="66">
        <f t="shared" si="13"/>
        <v>0</v>
      </c>
    </row>
    <row r="107" spans="1:6" s="65" customFormat="1" ht="25.5" outlineLevel="1">
      <c r="A107" s="69">
        <f t="shared" si="14"/>
        <v>64</v>
      </c>
      <c r="B107" s="68" t="s">
        <v>1387</v>
      </c>
      <c r="C107" s="67">
        <v>3</v>
      </c>
      <c r="D107" s="67" t="s">
        <v>40</v>
      </c>
      <c r="E107" s="66">
        <v>0</v>
      </c>
      <c r="F107" s="66">
        <f t="shared" si="13"/>
        <v>0</v>
      </c>
    </row>
    <row r="108" spans="1:6" s="65" customFormat="1" ht="25.5" outlineLevel="1">
      <c r="A108" s="69">
        <f t="shared" si="14"/>
        <v>65</v>
      </c>
      <c r="B108" s="68" t="s">
        <v>1388</v>
      </c>
      <c r="C108" s="67">
        <v>2</v>
      </c>
      <c r="D108" s="67" t="s">
        <v>40</v>
      </c>
      <c r="E108" s="66">
        <v>0</v>
      </c>
      <c r="F108" s="66">
        <f t="shared" si="13"/>
        <v>0</v>
      </c>
    </row>
    <row r="109" spans="1:6" s="65" customFormat="1" ht="25.5" outlineLevel="1">
      <c r="A109" s="69">
        <f t="shared" si="14"/>
        <v>66</v>
      </c>
      <c r="B109" s="68" t="s">
        <v>1389</v>
      </c>
      <c r="C109" s="67">
        <v>7</v>
      </c>
      <c r="D109" s="67" t="s">
        <v>40</v>
      </c>
      <c r="E109" s="66">
        <v>0</v>
      </c>
      <c r="F109" s="66">
        <f t="shared" si="13"/>
        <v>0</v>
      </c>
    </row>
    <row r="110" spans="1:6" s="65" customFormat="1" ht="25.5" outlineLevel="1">
      <c r="A110" s="69">
        <f t="shared" si="14"/>
        <v>67</v>
      </c>
      <c r="B110" s="68" t="s">
        <v>1390</v>
      </c>
      <c r="C110" s="67">
        <v>1</v>
      </c>
      <c r="D110" s="67" t="s">
        <v>40</v>
      </c>
      <c r="E110" s="66">
        <v>0</v>
      </c>
      <c r="F110" s="66">
        <f t="shared" si="13"/>
        <v>0</v>
      </c>
    </row>
    <row r="111" spans="1:6" s="65" customFormat="1" ht="38.25" outlineLevel="1">
      <c r="A111" s="69">
        <f t="shared" si="14"/>
        <v>68</v>
      </c>
      <c r="B111" s="68" t="s">
        <v>1391</v>
      </c>
      <c r="C111" s="67">
        <v>12</v>
      </c>
      <c r="D111" s="67" t="s">
        <v>235</v>
      </c>
      <c r="E111" s="66">
        <v>0</v>
      </c>
      <c r="F111" s="66">
        <f t="shared" si="13"/>
        <v>0</v>
      </c>
    </row>
    <row r="112" spans="1:6" s="65" customFormat="1" ht="25.5" outlineLevel="1">
      <c r="A112" s="69">
        <f t="shared" si="14"/>
        <v>69</v>
      </c>
      <c r="B112" s="68" t="s">
        <v>1392</v>
      </c>
      <c r="C112" s="67">
        <v>6</v>
      </c>
      <c r="D112" s="67" t="s">
        <v>153</v>
      </c>
      <c r="E112" s="66">
        <v>0</v>
      </c>
      <c r="F112" s="66">
        <f t="shared" si="13"/>
        <v>0</v>
      </c>
    </row>
    <row r="113" spans="1:6" s="65" customFormat="1" ht="12.75" outlineLevel="1">
      <c r="A113" s="69">
        <f>MAX(A106:A112)+1</f>
        <v>70</v>
      </c>
      <c r="B113" s="68" t="s">
        <v>1393</v>
      </c>
      <c r="C113" s="67">
        <v>1</v>
      </c>
      <c r="D113" s="67" t="s">
        <v>40</v>
      </c>
      <c r="E113" s="66">
        <v>0</v>
      </c>
      <c r="F113" s="66">
        <f t="shared" si="13"/>
        <v>0</v>
      </c>
    </row>
    <row r="114" spans="1:6" s="61" customFormat="1" ht="11.25" customHeight="1" outlineLevel="1">
      <c r="A114" s="62"/>
      <c r="B114" s="64"/>
      <c r="C114" s="63"/>
      <c r="D114" s="62"/>
      <c r="E114" s="62"/>
      <c r="F114" s="62"/>
    </row>
    <row r="115" spans="1:6" s="82" customFormat="1" ht="11.25" customHeight="1" outlineLevel="1">
      <c r="A115" s="83"/>
      <c r="B115" s="85"/>
      <c r="C115" s="84"/>
      <c r="D115" s="83"/>
      <c r="E115" s="83"/>
      <c r="F115" s="83"/>
    </row>
    <row r="116" spans="1:6" s="75" customFormat="1" ht="24" customHeight="1">
      <c r="A116" s="81" t="s">
        <v>1394</v>
      </c>
      <c r="B116" s="80"/>
      <c r="C116" s="79"/>
      <c r="D116" s="78"/>
      <c r="E116" s="77"/>
      <c r="F116" s="76">
        <f>SUBTOTAL(9,F117:F135)</f>
        <v>0</v>
      </c>
    </row>
    <row r="117" spans="1:6" s="70" customFormat="1" ht="9" customHeight="1" outlineLevel="1">
      <c r="A117" s="74"/>
      <c r="B117" s="73"/>
      <c r="C117" s="72"/>
      <c r="D117" s="72"/>
      <c r="E117" s="71"/>
      <c r="F117" s="71"/>
    </row>
    <row r="118" spans="1:6" s="322" customFormat="1" ht="63.75" outlineLevel="1">
      <c r="A118" s="317">
        <f t="shared" ref="A118:A129" si="15">MAX(A110:A117)+1</f>
        <v>71</v>
      </c>
      <c r="B118" s="318" t="s">
        <v>1395</v>
      </c>
      <c r="C118" s="319" t="s">
        <v>1370</v>
      </c>
      <c r="D118" s="320" t="s">
        <v>1371</v>
      </c>
      <c r="E118" s="321"/>
      <c r="F118" s="321"/>
    </row>
    <row r="119" spans="1:6" s="65" customFormat="1" ht="51" outlineLevel="1">
      <c r="A119" s="69">
        <f t="shared" si="15"/>
        <v>72</v>
      </c>
      <c r="B119" s="68" t="s">
        <v>1396</v>
      </c>
      <c r="C119" s="67">
        <v>6</v>
      </c>
      <c r="D119" s="67" t="s">
        <v>40</v>
      </c>
      <c r="E119" s="66">
        <v>0</v>
      </c>
      <c r="F119" s="66">
        <f t="shared" ref="F119:F133" si="16">ROUND(E119*C119,1)</f>
        <v>0</v>
      </c>
    </row>
    <row r="120" spans="1:6" s="65" customFormat="1" ht="25.5" outlineLevel="1">
      <c r="A120" s="69">
        <f t="shared" si="15"/>
        <v>73</v>
      </c>
      <c r="B120" s="68" t="s">
        <v>1397</v>
      </c>
      <c r="C120" s="67">
        <v>1</v>
      </c>
      <c r="D120" s="67" t="s">
        <v>40</v>
      </c>
      <c r="E120" s="66">
        <v>0</v>
      </c>
      <c r="F120" s="66">
        <f t="shared" si="16"/>
        <v>0</v>
      </c>
    </row>
    <row r="121" spans="1:6" s="65" customFormat="1" ht="25.5" outlineLevel="1">
      <c r="A121" s="69">
        <f t="shared" si="15"/>
        <v>74</v>
      </c>
      <c r="B121" s="68" t="s">
        <v>1398</v>
      </c>
      <c r="C121" s="67">
        <v>1</v>
      </c>
      <c r="D121" s="67" t="s">
        <v>40</v>
      </c>
      <c r="E121" s="66">
        <v>0</v>
      </c>
      <c r="F121" s="66">
        <f t="shared" si="16"/>
        <v>0</v>
      </c>
    </row>
    <row r="122" spans="1:6" s="65" customFormat="1" ht="25.5" outlineLevel="1">
      <c r="A122" s="69">
        <f t="shared" si="15"/>
        <v>75</v>
      </c>
      <c r="B122" s="68" t="s">
        <v>1399</v>
      </c>
      <c r="C122" s="67">
        <v>1</v>
      </c>
      <c r="D122" s="67" t="s">
        <v>40</v>
      </c>
      <c r="E122" s="66">
        <v>0</v>
      </c>
      <c r="F122" s="66">
        <f t="shared" si="16"/>
        <v>0</v>
      </c>
    </row>
    <row r="123" spans="1:6" s="65" customFormat="1" ht="38.25" outlineLevel="1">
      <c r="A123" s="69">
        <f t="shared" si="15"/>
        <v>76</v>
      </c>
      <c r="B123" s="68" t="s">
        <v>1400</v>
      </c>
      <c r="C123" s="67">
        <v>2</v>
      </c>
      <c r="D123" s="67" t="s">
        <v>40</v>
      </c>
      <c r="E123" s="66">
        <v>0</v>
      </c>
      <c r="F123" s="66">
        <f t="shared" si="16"/>
        <v>0</v>
      </c>
    </row>
    <row r="124" spans="1:6" s="65" customFormat="1" ht="38.25" outlineLevel="1">
      <c r="A124" s="69">
        <f t="shared" si="15"/>
        <v>77</v>
      </c>
      <c r="B124" s="68" t="s">
        <v>1401</v>
      </c>
      <c r="C124" s="67">
        <v>3</v>
      </c>
      <c r="D124" s="67" t="s">
        <v>40</v>
      </c>
      <c r="E124" s="66">
        <v>0</v>
      </c>
      <c r="F124" s="66">
        <f t="shared" si="16"/>
        <v>0</v>
      </c>
    </row>
    <row r="125" spans="1:6" s="65" customFormat="1" ht="38.25" outlineLevel="1">
      <c r="A125" s="69">
        <f t="shared" si="15"/>
        <v>78</v>
      </c>
      <c r="B125" s="68" t="s">
        <v>1402</v>
      </c>
      <c r="C125" s="67">
        <v>1</v>
      </c>
      <c r="D125" s="67" t="s">
        <v>40</v>
      </c>
      <c r="E125" s="66">
        <v>0</v>
      </c>
      <c r="F125" s="66">
        <f t="shared" si="16"/>
        <v>0</v>
      </c>
    </row>
    <row r="126" spans="1:6" s="65" customFormat="1" ht="25.5" outlineLevel="1">
      <c r="A126" s="69">
        <f t="shared" si="15"/>
        <v>79</v>
      </c>
      <c r="B126" s="68" t="s">
        <v>1403</v>
      </c>
      <c r="C126" s="67">
        <v>5</v>
      </c>
      <c r="D126" s="67" t="s">
        <v>40</v>
      </c>
      <c r="E126" s="66">
        <v>0</v>
      </c>
      <c r="F126" s="66">
        <f t="shared" si="16"/>
        <v>0</v>
      </c>
    </row>
    <row r="127" spans="1:6" s="65" customFormat="1" ht="25.5" outlineLevel="1">
      <c r="A127" s="69">
        <f t="shared" si="15"/>
        <v>80</v>
      </c>
      <c r="B127" s="68" t="s">
        <v>1404</v>
      </c>
      <c r="C127" s="67">
        <v>3</v>
      </c>
      <c r="D127" s="67" t="s">
        <v>40</v>
      </c>
      <c r="E127" s="66">
        <v>0</v>
      </c>
      <c r="F127" s="66">
        <f t="shared" si="16"/>
        <v>0</v>
      </c>
    </row>
    <row r="128" spans="1:6" s="65" customFormat="1" ht="12.75" outlineLevel="1">
      <c r="A128" s="69">
        <f t="shared" si="15"/>
        <v>81</v>
      </c>
      <c r="B128" s="68" t="s">
        <v>1405</v>
      </c>
      <c r="C128" s="67">
        <v>1</v>
      </c>
      <c r="D128" s="67" t="s">
        <v>40</v>
      </c>
      <c r="E128" s="66">
        <v>0</v>
      </c>
      <c r="F128" s="66">
        <f t="shared" si="16"/>
        <v>0</v>
      </c>
    </row>
    <row r="129" spans="1:6" s="65" customFormat="1" ht="12.75" outlineLevel="1">
      <c r="A129" s="69">
        <f t="shared" si="15"/>
        <v>82</v>
      </c>
      <c r="B129" s="68" t="s">
        <v>1406</v>
      </c>
      <c r="C129" s="67">
        <v>4</v>
      </c>
      <c r="D129" s="67" t="s">
        <v>40</v>
      </c>
      <c r="E129" s="66">
        <v>0</v>
      </c>
      <c r="F129" s="66">
        <f t="shared" si="16"/>
        <v>0</v>
      </c>
    </row>
    <row r="130" spans="1:6" s="65" customFormat="1" ht="12.75" outlineLevel="1">
      <c r="A130" s="69">
        <f>MAX(A113:A129)+1</f>
        <v>83</v>
      </c>
      <c r="B130" s="68" t="s">
        <v>1407</v>
      </c>
      <c r="C130" s="67">
        <v>3</v>
      </c>
      <c r="D130" s="67" t="s">
        <v>40</v>
      </c>
      <c r="E130" s="66">
        <v>0</v>
      </c>
      <c r="F130" s="66">
        <f t="shared" si="16"/>
        <v>0</v>
      </c>
    </row>
    <row r="131" spans="1:6" s="65" customFormat="1" ht="25.5" outlineLevel="1">
      <c r="A131" s="69">
        <f>MAX(A114:A130)+1</f>
        <v>84</v>
      </c>
      <c r="B131" s="68" t="s">
        <v>1408</v>
      </c>
      <c r="C131" s="67">
        <v>1</v>
      </c>
      <c r="D131" s="67" t="s">
        <v>40</v>
      </c>
      <c r="E131" s="66">
        <v>0</v>
      </c>
      <c r="F131" s="66">
        <f t="shared" si="16"/>
        <v>0</v>
      </c>
    </row>
    <row r="132" spans="1:6" s="65" customFormat="1" ht="25.5" outlineLevel="1">
      <c r="A132" s="69">
        <f>MAX(A115:A131)+1</f>
        <v>85</v>
      </c>
      <c r="B132" s="68" t="s">
        <v>1409</v>
      </c>
      <c r="C132" s="67">
        <v>2</v>
      </c>
      <c r="D132" s="67" t="s">
        <v>40</v>
      </c>
      <c r="E132" s="66">
        <v>0</v>
      </c>
      <c r="F132" s="66">
        <f t="shared" si="16"/>
        <v>0</v>
      </c>
    </row>
    <row r="133" spans="1:6" s="65" customFormat="1" ht="25.5" outlineLevel="1">
      <c r="A133" s="69">
        <f>MAX(A116:A132)+1</f>
        <v>86</v>
      </c>
      <c r="B133" s="68" t="s">
        <v>1410</v>
      </c>
      <c r="C133" s="67">
        <v>1</v>
      </c>
      <c r="D133" s="67" t="s">
        <v>40</v>
      </c>
      <c r="E133" s="66">
        <v>0</v>
      </c>
      <c r="F133" s="66">
        <f t="shared" si="16"/>
        <v>0</v>
      </c>
    </row>
    <row r="134" spans="1:6" s="61" customFormat="1" ht="11.25" customHeight="1" outlineLevel="1">
      <c r="A134" s="62"/>
      <c r="B134" s="64"/>
      <c r="C134" s="63"/>
      <c r="D134" s="62"/>
      <c r="E134" s="62"/>
      <c r="F134" s="62"/>
    </row>
    <row r="135" spans="1:6" s="82" customFormat="1" ht="11.25" customHeight="1" outlineLevel="1">
      <c r="A135" s="83"/>
      <c r="B135" s="85"/>
      <c r="C135" s="84"/>
      <c r="D135" s="83"/>
      <c r="E135" s="83"/>
      <c r="F135" s="83"/>
    </row>
    <row r="136" spans="1:6" s="75" customFormat="1" ht="24" customHeight="1">
      <c r="A136" s="81" t="s">
        <v>1411</v>
      </c>
      <c r="B136" s="80"/>
      <c r="C136" s="79"/>
      <c r="D136" s="78"/>
      <c r="E136" s="77"/>
      <c r="F136" s="76">
        <f>SUBTOTAL(9,F137:F150)</f>
        <v>0</v>
      </c>
    </row>
    <row r="137" spans="1:6" s="70" customFormat="1" ht="9" customHeight="1" outlineLevel="1">
      <c r="A137" s="74"/>
      <c r="B137" s="73"/>
      <c r="C137" s="72"/>
      <c r="D137" s="72"/>
      <c r="E137" s="71"/>
      <c r="F137" s="71"/>
    </row>
    <row r="138" spans="1:6" s="65" customFormat="1" ht="25.5" outlineLevel="1">
      <c r="A138" s="69">
        <f>MAX(A114:A137)+1</f>
        <v>87</v>
      </c>
      <c r="B138" s="68" t="s">
        <v>1412</v>
      </c>
      <c r="C138" s="67">
        <v>1.7</v>
      </c>
      <c r="D138" s="67" t="s">
        <v>985</v>
      </c>
      <c r="E138" s="66">
        <v>0</v>
      </c>
      <c r="F138" s="66">
        <f t="shared" ref="F138:F148" si="17">ROUND(E138*C138,1)</f>
        <v>0</v>
      </c>
    </row>
    <row r="139" spans="1:6" s="65" customFormat="1" ht="25.5" outlineLevel="1">
      <c r="A139" s="69">
        <f>MAX(A115:A138)+1</f>
        <v>88</v>
      </c>
      <c r="B139" s="68" t="s">
        <v>1413</v>
      </c>
      <c r="C139" s="67">
        <v>5.9</v>
      </c>
      <c r="D139" s="67" t="s">
        <v>985</v>
      </c>
      <c r="E139" s="66">
        <v>0</v>
      </c>
      <c r="F139" s="66">
        <f t="shared" si="17"/>
        <v>0</v>
      </c>
    </row>
    <row r="140" spans="1:6" s="65" customFormat="1" ht="38.25" outlineLevel="1">
      <c r="A140" s="69">
        <f>MAX(A116:A139)+1</f>
        <v>89</v>
      </c>
      <c r="B140" s="68" t="s">
        <v>1414</v>
      </c>
      <c r="C140" s="67">
        <v>2.2000000000000002</v>
      </c>
      <c r="D140" s="67" t="s">
        <v>985</v>
      </c>
      <c r="E140" s="66">
        <v>0</v>
      </c>
      <c r="F140" s="66">
        <f t="shared" si="17"/>
        <v>0</v>
      </c>
    </row>
    <row r="141" spans="1:6" s="65" customFormat="1" ht="38.25" outlineLevel="1">
      <c r="A141" s="69">
        <f>MAX(A117:A140)+1</f>
        <v>90</v>
      </c>
      <c r="B141" s="68" t="s">
        <v>1415</v>
      </c>
      <c r="C141" s="67">
        <v>2.2000000000000002</v>
      </c>
      <c r="D141" s="67" t="s">
        <v>985</v>
      </c>
      <c r="E141" s="66">
        <v>0</v>
      </c>
      <c r="F141" s="66">
        <f t="shared" si="17"/>
        <v>0</v>
      </c>
    </row>
    <row r="142" spans="1:6" s="65" customFormat="1" ht="25.5" outlineLevel="1">
      <c r="A142" s="69">
        <f t="shared" ref="A142:A143" si="18">MAX(A134:A141)+1</f>
        <v>91</v>
      </c>
      <c r="B142" s="68" t="s">
        <v>1416</v>
      </c>
      <c r="C142" s="67">
        <v>1</v>
      </c>
      <c r="D142" s="67" t="s">
        <v>985</v>
      </c>
      <c r="E142" s="66">
        <v>0</v>
      </c>
      <c r="F142" s="66">
        <f t="shared" si="17"/>
        <v>0</v>
      </c>
    </row>
    <row r="143" spans="1:6" s="65" customFormat="1" ht="51" outlineLevel="1">
      <c r="A143" s="69">
        <f t="shared" si="18"/>
        <v>92</v>
      </c>
      <c r="B143" s="68" t="s">
        <v>1417</v>
      </c>
      <c r="C143" s="67">
        <v>5</v>
      </c>
      <c r="D143" s="67" t="s">
        <v>153</v>
      </c>
      <c r="E143" s="66">
        <v>0</v>
      </c>
      <c r="F143" s="66">
        <f t="shared" si="17"/>
        <v>0</v>
      </c>
    </row>
    <row r="144" spans="1:6" s="65" customFormat="1" ht="38.25" outlineLevel="1">
      <c r="A144" s="69">
        <f>MAX(A111:A143)+1</f>
        <v>93</v>
      </c>
      <c r="B144" s="68" t="s">
        <v>1418</v>
      </c>
      <c r="C144" s="67">
        <v>7.6</v>
      </c>
      <c r="D144" s="67" t="s">
        <v>985</v>
      </c>
      <c r="E144" s="66">
        <v>0</v>
      </c>
      <c r="F144" s="66">
        <f t="shared" si="17"/>
        <v>0</v>
      </c>
    </row>
    <row r="145" spans="1:6" s="65" customFormat="1" ht="25.5" outlineLevel="1">
      <c r="A145" s="69">
        <f>MAX(A112:A144)+1</f>
        <v>94</v>
      </c>
      <c r="B145" s="68" t="s">
        <v>1419</v>
      </c>
      <c r="C145" s="67">
        <v>6.3</v>
      </c>
      <c r="D145" s="67" t="s">
        <v>985</v>
      </c>
      <c r="E145" s="66">
        <v>0</v>
      </c>
      <c r="F145" s="66">
        <f t="shared" si="17"/>
        <v>0</v>
      </c>
    </row>
    <row r="146" spans="1:6" s="65" customFormat="1" ht="63.75" outlineLevel="1">
      <c r="A146" s="69">
        <f>MAX(A113:A145)+1</f>
        <v>95</v>
      </c>
      <c r="B146" s="68" t="s">
        <v>1420</v>
      </c>
      <c r="C146" s="67">
        <v>35</v>
      </c>
      <c r="D146" s="67" t="s">
        <v>153</v>
      </c>
      <c r="E146" s="66">
        <v>0</v>
      </c>
      <c r="F146" s="66">
        <f t="shared" si="17"/>
        <v>0</v>
      </c>
    </row>
    <row r="147" spans="1:6" s="65" customFormat="1" ht="25.5" outlineLevel="1">
      <c r="A147" s="69">
        <f>MAX(A114:A146)+1</f>
        <v>96</v>
      </c>
      <c r="B147" s="68" t="s">
        <v>1421</v>
      </c>
      <c r="C147" s="67">
        <v>7.6</v>
      </c>
      <c r="D147" s="67" t="s">
        <v>985</v>
      </c>
      <c r="E147" s="66">
        <v>0</v>
      </c>
      <c r="F147" s="66">
        <f t="shared" si="17"/>
        <v>0</v>
      </c>
    </row>
    <row r="148" spans="1:6" s="65" customFormat="1" ht="25.5" outlineLevel="1">
      <c r="A148" s="69">
        <f t="shared" ref="A148" si="19">MAX(A140:A147)+1</f>
        <v>97</v>
      </c>
      <c r="B148" s="68" t="s">
        <v>1422</v>
      </c>
      <c r="C148" s="67">
        <v>7.3</v>
      </c>
      <c r="D148" s="67" t="s">
        <v>985</v>
      </c>
      <c r="E148" s="66">
        <v>0</v>
      </c>
      <c r="F148" s="66">
        <f t="shared" si="17"/>
        <v>0</v>
      </c>
    </row>
    <row r="149" spans="1:6" s="61" customFormat="1" ht="11.25" customHeight="1" outlineLevel="1">
      <c r="A149" s="62"/>
      <c r="B149" s="64"/>
      <c r="C149" s="63"/>
      <c r="D149" s="62"/>
      <c r="E149" s="62"/>
      <c r="F149" s="62"/>
    </row>
    <row r="150" spans="1:6" s="82" customFormat="1" ht="11.25" customHeight="1" outlineLevel="1">
      <c r="A150" s="83"/>
      <c r="B150" s="85"/>
      <c r="C150" s="84"/>
      <c r="D150" s="83"/>
      <c r="E150" s="83"/>
      <c r="F150" s="83"/>
    </row>
    <row r="151" spans="1:6" s="75" customFormat="1" ht="24" customHeight="1">
      <c r="A151" s="81" t="s">
        <v>1423</v>
      </c>
      <c r="B151" s="80"/>
      <c r="C151" s="79"/>
      <c r="D151" s="78"/>
      <c r="E151" s="77"/>
      <c r="F151" s="76">
        <f>SUBTOTAL(9,F152:F156)</f>
        <v>0</v>
      </c>
    </row>
    <row r="152" spans="1:6" s="70" customFormat="1" ht="9" customHeight="1" outlineLevel="1">
      <c r="A152" s="74"/>
      <c r="B152" s="73"/>
      <c r="C152" s="72"/>
      <c r="D152" s="72"/>
      <c r="E152" s="71"/>
      <c r="F152" s="71"/>
    </row>
    <row r="153" spans="1:6" s="65" customFormat="1" ht="12" customHeight="1" outlineLevel="1">
      <c r="A153" s="69">
        <f>MAX(A87:A152)+1</f>
        <v>98</v>
      </c>
      <c r="B153" s="68" t="s">
        <v>36</v>
      </c>
      <c r="C153" s="67">
        <v>1</v>
      </c>
      <c r="D153" s="67" t="s">
        <v>33</v>
      </c>
      <c r="E153" s="66">
        <v>0</v>
      </c>
      <c r="F153" s="66">
        <f>ROUND(E153*C153,1)</f>
        <v>0</v>
      </c>
    </row>
    <row r="154" spans="1:6" s="65" customFormat="1" ht="76.5" outlineLevel="1">
      <c r="A154" s="69"/>
      <c r="B154" s="68" t="s">
        <v>35</v>
      </c>
      <c r="C154" s="67"/>
      <c r="D154" s="67"/>
      <c r="E154" s="66"/>
      <c r="F154" s="66"/>
    </row>
    <row r="155" spans="1:6" s="65" customFormat="1" ht="51" outlineLevel="1">
      <c r="A155" s="69">
        <f t="shared" ref="A155" si="20">MAX(A151:A154)+1</f>
        <v>99</v>
      </c>
      <c r="B155" s="68" t="s">
        <v>34</v>
      </c>
      <c r="C155" s="67">
        <v>1</v>
      </c>
      <c r="D155" s="67" t="s">
        <v>33</v>
      </c>
      <c r="E155" s="66">
        <v>0</v>
      </c>
      <c r="F155" s="66">
        <f>ROUND(E155*C155,1)</f>
        <v>0</v>
      </c>
    </row>
    <row r="156" spans="1:6" s="61" customFormat="1" ht="11.25" customHeight="1" outlineLevel="1">
      <c r="A156" s="62"/>
      <c r="B156" s="64"/>
      <c r="C156" s="63"/>
      <c r="D156" s="62"/>
      <c r="E156" s="62"/>
      <c r="F156" s="62"/>
    </row>
    <row r="157" spans="1:6" s="39" customFormat="1" ht="24.75" hidden="1" customHeight="1">
      <c r="A157" s="60"/>
      <c r="B157" s="59"/>
      <c r="C157" s="58"/>
      <c r="D157" s="58"/>
      <c r="E157" s="58"/>
      <c r="F157" s="57"/>
    </row>
    <row r="158" spans="1:6" s="39" customFormat="1" ht="24.75" customHeight="1">
      <c r="A158" s="42" t="s">
        <v>32</v>
      </c>
      <c r="B158" s="44"/>
      <c r="C158" s="56"/>
      <c r="D158" s="56"/>
      <c r="E158" s="56"/>
      <c r="F158" s="40">
        <f>SUBTOTAL(9,F16:F157)</f>
        <v>0</v>
      </c>
    </row>
    <row r="159" spans="1:6" s="49" customFormat="1" ht="12">
      <c r="A159" s="55"/>
      <c r="B159" s="54"/>
      <c r="C159" s="53"/>
      <c r="D159" s="52"/>
      <c r="E159" s="51"/>
      <c r="F159" s="50"/>
    </row>
    <row r="160" spans="1:6" s="45" customFormat="1" ht="20.25" customHeight="1">
      <c r="A160" s="48"/>
      <c r="B160" s="48" t="s">
        <v>31</v>
      </c>
      <c r="C160" s="47">
        <v>0.21</v>
      </c>
      <c r="D160" s="341">
        <f>F158</f>
        <v>0</v>
      </c>
      <c r="E160" s="341"/>
      <c r="F160" s="46">
        <f>ROUND(C160*D160,0)</f>
        <v>0</v>
      </c>
    </row>
    <row r="161" spans="1:6" s="45" customFormat="1" ht="20.25" customHeight="1">
      <c r="A161" s="48"/>
      <c r="B161" s="48" t="s">
        <v>30</v>
      </c>
      <c r="C161" s="47">
        <v>0.15</v>
      </c>
      <c r="D161" s="341"/>
      <c r="E161" s="341"/>
      <c r="F161" s="46">
        <f>ROUND(C161*D161,0)</f>
        <v>0</v>
      </c>
    </row>
    <row r="162" spans="1:6" s="39" customFormat="1" ht="24.75" customHeight="1">
      <c r="A162" s="42" t="s">
        <v>29</v>
      </c>
      <c r="B162" s="44"/>
      <c r="C162" s="43"/>
      <c r="D162" s="42"/>
      <c r="E162" s="41"/>
      <c r="F162" s="40">
        <f>SUM(F158:F161)</f>
        <v>0</v>
      </c>
    </row>
    <row r="163" spans="1:6" s="34" customFormat="1" ht="11.25">
      <c r="A163" s="35"/>
      <c r="B163" s="38"/>
      <c r="C163" s="37"/>
      <c r="D163" s="35"/>
      <c r="E163" s="36"/>
      <c r="F163" s="35"/>
    </row>
    <row r="164" spans="1:6" s="34" customFormat="1" ht="11.25">
      <c r="A164" s="35"/>
      <c r="B164" s="38"/>
      <c r="C164" s="37"/>
      <c r="D164" s="35"/>
      <c r="E164" s="36"/>
      <c r="F164" s="35"/>
    </row>
    <row r="165" spans="1:6" s="34" customFormat="1" ht="11.25">
      <c r="A165" s="35"/>
      <c r="B165" s="38"/>
      <c r="C165" s="37"/>
      <c r="D165" s="35"/>
      <c r="E165" s="36"/>
      <c r="F165" s="35"/>
    </row>
    <row r="166" spans="1:6" s="30" customFormat="1" ht="12">
      <c r="A166" s="29" t="s">
        <v>28</v>
      </c>
      <c r="B166" s="33"/>
      <c r="C166" s="32"/>
      <c r="D166" s="31"/>
    </row>
    <row r="167" spans="1:6" s="25" customFormat="1" ht="12">
      <c r="A167" s="29" t="s">
        <v>27</v>
      </c>
      <c r="B167" s="28"/>
      <c r="C167" s="27"/>
      <c r="D167" s="26"/>
    </row>
  </sheetData>
  <mergeCells count="8">
    <mergeCell ref="D160:E160"/>
    <mergeCell ref="D161:E161"/>
    <mergeCell ref="A1:B2"/>
    <mergeCell ref="C1:F1"/>
    <mergeCell ref="C2:F2"/>
    <mergeCell ref="A8:F8"/>
    <mergeCell ref="A10:F10"/>
    <mergeCell ref="A12:F12"/>
  </mergeCells>
  <pageMargins left="0.78740157480314965" right="0.59055118110236227" top="0.98425196850393704" bottom="0.78740157480314965" header="0.78740157480314965" footer="0"/>
  <pageSetup paperSize="9" scale="90" fitToHeight="0" orientation="portrait" horizontalDpi="1200" verticalDpi="0" r:id="rId1"/>
  <headerFooter alignWithMargins="0">
    <oddHeader>&amp;L&amp;10  &amp;"Arial,Obyčejné"Městská část Praha - Čakovice, Nám.25.března 121/1, Praha 9 – Čakovice&amp;R&amp;"Arial,Obyčejné"&amp;10Strana č.&amp;P /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86"/>
  <sheetViews>
    <sheetView view="pageBreakPreview" zoomScale="175" zoomScaleNormal="115" zoomScaleSheetLayoutView="175" workbookViewId="0">
      <pane ySplit="5" topLeftCell="A6" activePane="bottomLeft" state="frozen"/>
      <selection pane="bottomLeft" activeCell="B14" sqref="B14"/>
    </sheetView>
  </sheetViews>
  <sheetFormatPr defaultColWidth="9.140625" defaultRowHeight="12.75" outlineLevelRow="1" outlineLevelCol="1"/>
  <cols>
    <col min="1" max="1" width="4" style="114" customWidth="1"/>
    <col min="2" max="2" width="36.140625" style="114" customWidth="1"/>
    <col min="3" max="3" width="10.42578125" style="115" bestFit="1" customWidth="1"/>
    <col min="4" max="4" width="12.5703125" style="115" bestFit="1" customWidth="1"/>
    <col min="5" max="5" width="6.5703125" style="114" bestFit="1" customWidth="1"/>
    <col min="6" max="6" width="5.42578125" style="114" bestFit="1" customWidth="1"/>
    <col min="7" max="8" width="11.5703125" style="114" bestFit="1" customWidth="1"/>
    <col min="9" max="9" width="12.42578125" style="114" hidden="1" customWidth="1" outlineLevel="1"/>
    <col min="10" max="10" width="13" style="114" customWidth="1" collapsed="1"/>
    <col min="11" max="12" width="13" style="114" customWidth="1"/>
    <col min="13" max="258" width="9.140625" style="114"/>
    <col min="259" max="259" width="5.85546875" style="114" bestFit="1" customWidth="1"/>
    <col min="260" max="260" width="48.140625" style="114" customWidth="1"/>
    <col min="261" max="261" width="5.42578125" style="114" bestFit="1" customWidth="1"/>
    <col min="262" max="262" width="8.85546875" style="114" bestFit="1" customWidth="1"/>
    <col min="263" max="264" width="11.5703125" style="114" bestFit="1" customWidth="1"/>
    <col min="265" max="265" width="12.42578125" style="114" bestFit="1" customWidth="1"/>
    <col min="266" max="268" width="11.5703125" style="114" bestFit="1" customWidth="1"/>
    <col min="269" max="514" width="9.140625" style="114"/>
    <col min="515" max="515" width="5.85546875" style="114" bestFit="1" customWidth="1"/>
    <col min="516" max="516" width="48.140625" style="114" customWidth="1"/>
    <col min="517" max="517" width="5.42578125" style="114" bestFit="1" customWidth="1"/>
    <col min="518" max="518" width="8.85546875" style="114" bestFit="1" customWidth="1"/>
    <col min="519" max="520" width="11.5703125" style="114" bestFit="1" customWidth="1"/>
    <col min="521" max="521" width="12.42578125" style="114" bestFit="1" customWidth="1"/>
    <col min="522" max="524" width="11.5703125" style="114" bestFit="1" customWidth="1"/>
    <col min="525" max="770" width="9.140625" style="114"/>
    <col min="771" max="771" width="5.85546875" style="114" bestFit="1" customWidth="1"/>
    <col min="772" max="772" width="48.140625" style="114" customWidth="1"/>
    <col min="773" max="773" width="5.42578125" style="114" bestFit="1" customWidth="1"/>
    <col min="774" max="774" width="8.85546875" style="114" bestFit="1" customWidth="1"/>
    <col min="775" max="776" width="11.5703125" style="114" bestFit="1" customWidth="1"/>
    <col min="777" max="777" width="12.42578125" style="114" bestFit="1" customWidth="1"/>
    <col min="778" max="780" width="11.5703125" style="114" bestFit="1" customWidth="1"/>
    <col min="781" max="1026" width="9.140625" style="114"/>
    <col min="1027" max="1027" width="5.85546875" style="114" bestFit="1" customWidth="1"/>
    <col min="1028" max="1028" width="48.140625" style="114" customWidth="1"/>
    <col min="1029" max="1029" width="5.42578125" style="114" bestFit="1" customWidth="1"/>
    <col min="1030" max="1030" width="8.85546875" style="114" bestFit="1" customWidth="1"/>
    <col min="1031" max="1032" width="11.5703125" style="114" bestFit="1" customWidth="1"/>
    <col min="1033" max="1033" width="12.42578125" style="114" bestFit="1" customWidth="1"/>
    <col min="1034" max="1036" width="11.5703125" style="114" bestFit="1" customWidth="1"/>
    <col min="1037" max="1282" width="9.140625" style="114"/>
    <col min="1283" max="1283" width="5.85546875" style="114" bestFit="1" customWidth="1"/>
    <col min="1284" max="1284" width="48.140625" style="114" customWidth="1"/>
    <col min="1285" max="1285" width="5.42578125" style="114" bestFit="1" customWidth="1"/>
    <col min="1286" max="1286" width="8.85546875" style="114" bestFit="1" customWidth="1"/>
    <col min="1287" max="1288" width="11.5703125" style="114" bestFit="1" customWidth="1"/>
    <col min="1289" max="1289" width="12.42578125" style="114" bestFit="1" customWidth="1"/>
    <col min="1290" max="1292" width="11.5703125" style="114" bestFit="1" customWidth="1"/>
    <col min="1293" max="1538" width="9.140625" style="114"/>
    <col min="1539" max="1539" width="5.85546875" style="114" bestFit="1" customWidth="1"/>
    <col min="1540" max="1540" width="48.140625" style="114" customWidth="1"/>
    <col min="1541" max="1541" width="5.42578125" style="114" bestFit="1" customWidth="1"/>
    <col min="1542" max="1542" width="8.85546875" style="114" bestFit="1" customWidth="1"/>
    <col min="1543" max="1544" width="11.5703125" style="114" bestFit="1" customWidth="1"/>
    <col min="1545" max="1545" width="12.42578125" style="114" bestFit="1" customWidth="1"/>
    <col min="1546" max="1548" width="11.5703125" style="114" bestFit="1" customWidth="1"/>
    <col min="1549" max="1794" width="9.140625" style="114"/>
    <col min="1795" max="1795" width="5.85546875" style="114" bestFit="1" customWidth="1"/>
    <col min="1796" max="1796" width="48.140625" style="114" customWidth="1"/>
    <col min="1797" max="1797" width="5.42578125" style="114" bestFit="1" customWidth="1"/>
    <col min="1798" max="1798" width="8.85546875" style="114" bestFit="1" customWidth="1"/>
    <col min="1799" max="1800" width="11.5703125" style="114" bestFit="1" customWidth="1"/>
    <col min="1801" max="1801" width="12.42578125" style="114" bestFit="1" customWidth="1"/>
    <col min="1802" max="1804" width="11.5703125" style="114" bestFit="1" customWidth="1"/>
    <col min="1805" max="2050" width="9.140625" style="114"/>
    <col min="2051" max="2051" width="5.85546875" style="114" bestFit="1" customWidth="1"/>
    <col min="2052" max="2052" width="48.140625" style="114" customWidth="1"/>
    <col min="2053" max="2053" width="5.42578125" style="114" bestFit="1" customWidth="1"/>
    <col min="2054" max="2054" width="8.85546875" style="114" bestFit="1" customWidth="1"/>
    <col min="2055" max="2056" width="11.5703125" style="114" bestFit="1" customWidth="1"/>
    <col min="2057" max="2057" width="12.42578125" style="114" bestFit="1" customWidth="1"/>
    <col min="2058" max="2060" width="11.5703125" style="114" bestFit="1" customWidth="1"/>
    <col min="2061" max="2306" width="9.140625" style="114"/>
    <col min="2307" max="2307" width="5.85546875" style="114" bestFit="1" customWidth="1"/>
    <col min="2308" max="2308" width="48.140625" style="114" customWidth="1"/>
    <col min="2309" max="2309" width="5.42578125" style="114" bestFit="1" customWidth="1"/>
    <col min="2310" max="2310" width="8.85546875" style="114" bestFit="1" customWidth="1"/>
    <col min="2311" max="2312" width="11.5703125" style="114" bestFit="1" customWidth="1"/>
    <col min="2313" max="2313" width="12.42578125" style="114" bestFit="1" customWidth="1"/>
    <col min="2314" max="2316" width="11.5703125" style="114" bestFit="1" customWidth="1"/>
    <col min="2317" max="2562" width="9.140625" style="114"/>
    <col min="2563" max="2563" width="5.85546875" style="114" bestFit="1" customWidth="1"/>
    <col min="2564" max="2564" width="48.140625" style="114" customWidth="1"/>
    <col min="2565" max="2565" width="5.42578125" style="114" bestFit="1" customWidth="1"/>
    <col min="2566" max="2566" width="8.85546875" style="114" bestFit="1" customWidth="1"/>
    <col min="2567" max="2568" width="11.5703125" style="114" bestFit="1" customWidth="1"/>
    <col min="2569" max="2569" width="12.42578125" style="114" bestFit="1" customWidth="1"/>
    <col min="2570" max="2572" width="11.5703125" style="114" bestFit="1" customWidth="1"/>
    <col min="2573" max="2818" width="9.140625" style="114"/>
    <col min="2819" max="2819" width="5.85546875" style="114" bestFit="1" customWidth="1"/>
    <col min="2820" max="2820" width="48.140625" style="114" customWidth="1"/>
    <col min="2821" max="2821" width="5.42578125" style="114" bestFit="1" customWidth="1"/>
    <col min="2822" max="2822" width="8.85546875" style="114" bestFit="1" customWidth="1"/>
    <col min="2823" max="2824" width="11.5703125" style="114" bestFit="1" customWidth="1"/>
    <col min="2825" max="2825" width="12.42578125" style="114" bestFit="1" customWidth="1"/>
    <col min="2826" max="2828" width="11.5703125" style="114" bestFit="1" customWidth="1"/>
    <col min="2829" max="3074" width="9.140625" style="114"/>
    <col min="3075" max="3075" width="5.85546875" style="114" bestFit="1" customWidth="1"/>
    <col min="3076" max="3076" width="48.140625" style="114" customWidth="1"/>
    <col min="3077" max="3077" width="5.42578125" style="114" bestFit="1" customWidth="1"/>
    <col min="3078" max="3078" width="8.85546875" style="114" bestFit="1" customWidth="1"/>
    <col min="3079" max="3080" width="11.5703125" style="114" bestFit="1" customWidth="1"/>
    <col min="3081" max="3081" width="12.42578125" style="114" bestFit="1" customWidth="1"/>
    <col min="3082" max="3084" width="11.5703125" style="114" bestFit="1" customWidth="1"/>
    <col min="3085" max="3330" width="9.140625" style="114"/>
    <col min="3331" max="3331" width="5.85546875" style="114" bestFit="1" customWidth="1"/>
    <col min="3332" max="3332" width="48.140625" style="114" customWidth="1"/>
    <col min="3333" max="3333" width="5.42578125" style="114" bestFit="1" customWidth="1"/>
    <col min="3334" max="3334" width="8.85546875" style="114" bestFit="1" customWidth="1"/>
    <col min="3335" max="3336" width="11.5703125" style="114" bestFit="1" customWidth="1"/>
    <col min="3337" max="3337" width="12.42578125" style="114" bestFit="1" customWidth="1"/>
    <col min="3338" max="3340" width="11.5703125" style="114" bestFit="1" customWidth="1"/>
    <col min="3341" max="3586" width="9.140625" style="114"/>
    <col min="3587" max="3587" width="5.85546875" style="114" bestFit="1" customWidth="1"/>
    <col min="3588" max="3588" width="48.140625" style="114" customWidth="1"/>
    <col min="3589" max="3589" width="5.42578125" style="114" bestFit="1" customWidth="1"/>
    <col min="3590" max="3590" width="8.85546875" style="114" bestFit="1" customWidth="1"/>
    <col min="3591" max="3592" width="11.5703125" style="114" bestFit="1" customWidth="1"/>
    <col min="3593" max="3593" width="12.42578125" style="114" bestFit="1" customWidth="1"/>
    <col min="3594" max="3596" width="11.5703125" style="114" bestFit="1" customWidth="1"/>
    <col min="3597" max="3842" width="9.140625" style="114"/>
    <col min="3843" max="3843" width="5.85546875" style="114" bestFit="1" customWidth="1"/>
    <col min="3844" max="3844" width="48.140625" style="114" customWidth="1"/>
    <col min="3845" max="3845" width="5.42578125" style="114" bestFit="1" customWidth="1"/>
    <col min="3846" max="3846" width="8.85546875" style="114" bestFit="1" customWidth="1"/>
    <col min="3847" max="3848" width="11.5703125" style="114" bestFit="1" customWidth="1"/>
    <col min="3849" max="3849" width="12.42578125" style="114" bestFit="1" customWidth="1"/>
    <col min="3850" max="3852" width="11.5703125" style="114" bestFit="1" customWidth="1"/>
    <col min="3853" max="4098" width="9.140625" style="114"/>
    <col min="4099" max="4099" width="5.85546875" style="114" bestFit="1" customWidth="1"/>
    <col min="4100" max="4100" width="48.140625" style="114" customWidth="1"/>
    <col min="4101" max="4101" width="5.42578125" style="114" bestFit="1" customWidth="1"/>
    <col min="4102" max="4102" width="8.85546875" style="114" bestFit="1" customWidth="1"/>
    <col min="4103" max="4104" width="11.5703125" style="114" bestFit="1" customWidth="1"/>
    <col min="4105" max="4105" width="12.42578125" style="114" bestFit="1" customWidth="1"/>
    <col min="4106" max="4108" width="11.5703125" style="114" bestFit="1" customWidth="1"/>
    <col min="4109" max="4354" width="9.140625" style="114"/>
    <col min="4355" max="4355" width="5.85546875" style="114" bestFit="1" customWidth="1"/>
    <col min="4356" max="4356" width="48.140625" style="114" customWidth="1"/>
    <col min="4357" max="4357" width="5.42578125" style="114" bestFit="1" customWidth="1"/>
    <col min="4358" max="4358" width="8.85546875" style="114" bestFit="1" customWidth="1"/>
    <col min="4359" max="4360" width="11.5703125" style="114" bestFit="1" customWidth="1"/>
    <col min="4361" max="4361" width="12.42578125" style="114" bestFit="1" customWidth="1"/>
    <col min="4362" max="4364" width="11.5703125" style="114" bestFit="1" customWidth="1"/>
    <col min="4365" max="4610" width="9.140625" style="114"/>
    <col min="4611" max="4611" width="5.85546875" style="114" bestFit="1" customWidth="1"/>
    <col min="4612" max="4612" width="48.140625" style="114" customWidth="1"/>
    <col min="4613" max="4613" width="5.42578125" style="114" bestFit="1" customWidth="1"/>
    <col min="4614" max="4614" width="8.85546875" style="114" bestFit="1" customWidth="1"/>
    <col min="4615" max="4616" width="11.5703125" style="114" bestFit="1" customWidth="1"/>
    <col min="4617" max="4617" width="12.42578125" style="114" bestFit="1" customWidth="1"/>
    <col min="4618" max="4620" width="11.5703125" style="114" bestFit="1" customWidth="1"/>
    <col min="4621" max="4866" width="9.140625" style="114"/>
    <col min="4867" max="4867" width="5.85546875" style="114" bestFit="1" customWidth="1"/>
    <col min="4868" max="4868" width="48.140625" style="114" customWidth="1"/>
    <col min="4869" max="4869" width="5.42578125" style="114" bestFit="1" customWidth="1"/>
    <col min="4870" max="4870" width="8.85546875" style="114" bestFit="1" customWidth="1"/>
    <col min="4871" max="4872" width="11.5703125" style="114" bestFit="1" customWidth="1"/>
    <col min="4873" max="4873" width="12.42578125" style="114" bestFit="1" customWidth="1"/>
    <col min="4874" max="4876" width="11.5703125" style="114" bestFit="1" customWidth="1"/>
    <col min="4877" max="5122" width="9.140625" style="114"/>
    <col min="5123" max="5123" width="5.85546875" style="114" bestFit="1" customWidth="1"/>
    <col min="5124" max="5124" width="48.140625" style="114" customWidth="1"/>
    <col min="5125" max="5125" width="5.42578125" style="114" bestFit="1" customWidth="1"/>
    <col min="5126" max="5126" width="8.85546875" style="114" bestFit="1" customWidth="1"/>
    <col min="5127" max="5128" width="11.5703125" style="114" bestFit="1" customWidth="1"/>
    <col min="5129" max="5129" width="12.42578125" style="114" bestFit="1" customWidth="1"/>
    <col min="5130" max="5132" width="11.5703125" style="114" bestFit="1" customWidth="1"/>
    <col min="5133" max="5378" width="9.140625" style="114"/>
    <col min="5379" max="5379" width="5.85546875" style="114" bestFit="1" customWidth="1"/>
    <col min="5380" max="5380" width="48.140625" style="114" customWidth="1"/>
    <col min="5381" max="5381" width="5.42578125" style="114" bestFit="1" customWidth="1"/>
    <col min="5382" max="5382" width="8.85546875" style="114" bestFit="1" customWidth="1"/>
    <col min="5383" max="5384" width="11.5703125" style="114" bestFit="1" customWidth="1"/>
    <col min="5385" max="5385" width="12.42578125" style="114" bestFit="1" customWidth="1"/>
    <col min="5386" max="5388" width="11.5703125" style="114" bestFit="1" customWidth="1"/>
    <col min="5389" max="5634" width="9.140625" style="114"/>
    <col min="5635" max="5635" width="5.85546875" style="114" bestFit="1" customWidth="1"/>
    <col min="5636" max="5636" width="48.140625" style="114" customWidth="1"/>
    <col min="5637" max="5637" width="5.42578125" style="114" bestFit="1" customWidth="1"/>
    <col min="5638" max="5638" width="8.85546875" style="114" bestFit="1" customWidth="1"/>
    <col min="5639" max="5640" width="11.5703125" style="114" bestFit="1" customWidth="1"/>
    <col min="5641" max="5641" width="12.42578125" style="114" bestFit="1" customWidth="1"/>
    <col min="5642" max="5644" width="11.5703125" style="114" bestFit="1" customWidth="1"/>
    <col min="5645" max="5890" width="9.140625" style="114"/>
    <col min="5891" max="5891" width="5.85546875" style="114" bestFit="1" customWidth="1"/>
    <col min="5892" max="5892" width="48.140625" style="114" customWidth="1"/>
    <col min="5893" max="5893" width="5.42578125" style="114" bestFit="1" customWidth="1"/>
    <col min="5894" max="5894" width="8.85546875" style="114" bestFit="1" customWidth="1"/>
    <col min="5895" max="5896" width="11.5703125" style="114" bestFit="1" customWidth="1"/>
    <col min="5897" max="5897" width="12.42578125" style="114" bestFit="1" customWidth="1"/>
    <col min="5898" max="5900" width="11.5703125" style="114" bestFit="1" customWidth="1"/>
    <col min="5901" max="6146" width="9.140625" style="114"/>
    <col min="6147" max="6147" width="5.85546875" style="114" bestFit="1" customWidth="1"/>
    <col min="6148" max="6148" width="48.140625" style="114" customWidth="1"/>
    <col min="6149" max="6149" width="5.42578125" style="114" bestFit="1" customWidth="1"/>
    <col min="6150" max="6150" width="8.85546875" style="114" bestFit="1" customWidth="1"/>
    <col min="6151" max="6152" width="11.5703125" style="114" bestFit="1" customWidth="1"/>
    <col min="6153" max="6153" width="12.42578125" style="114" bestFit="1" customWidth="1"/>
    <col min="6154" max="6156" width="11.5703125" style="114" bestFit="1" customWidth="1"/>
    <col min="6157" max="6402" width="9.140625" style="114"/>
    <col min="6403" max="6403" width="5.85546875" style="114" bestFit="1" customWidth="1"/>
    <col min="6404" max="6404" width="48.140625" style="114" customWidth="1"/>
    <col min="6405" max="6405" width="5.42578125" style="114" bestFit="1" customWidth="1"/>
    <col min="6406" max="6406" width="8.85546875" style="114" bestFit="1" customWidth="1"/>
    <col min="6407" max="6408" width="11.5703125" style="114" bestFit="1" customWidth="1"/>
    <col min="6409" max="6409" width="12.42578125" style="114" bestFit="1" customWidth="1"/>
    <col min="6410" max="6412" width="11.5703125" style="114" bestFit="1" customWidth="1"/>
    <col min="6413" max="6658" width="9.140625" style="114"/>
    <col min="6659" max="6659" width="5.85546875" style="114" bestFit="1" customWidth="1"/>
    <col min="6660" max="6660" width="48.140625" style="114" customWidth="1"/>
    <col min="6661" max="6661" width="5.42578125" style="114" bestFit="1" customWidth="1"/>
    <col min="6662" max="6662" width="8.85546875" style="114" bestFit="1" customWidth="1"/>
    <col min="6663" max="6664" width="11.5703125" style="114" bestFit="1" customWidth="1"/>
    <col min="6665" max="6665" width="12.42578125" style="114" bestFit="1" customWidth="1"/>
    <col min="6666" max="6668" width="11.5703125" style="114" bestFit="1" customWidth="1"/>
    <col min="6669" max="6914" width="9.140625" style="114"/>
    <col min="6915" max="6915" width="5.85546875" style="114" bestFit="1" customWidth="1"/>
    <col min="6916" max="6916" width="48.140625" style="114" customWidth="1"/>
    <col min="6917" max="6917" width="5.42578125" style="114" bestFit="1" customWidth="1"/>
    <col min="6918" max="6918" width="8.85546875" style="114" bestFit="1" customWidth="1"/>
    <col min="6919" max="6920" width="11.5703125" style="114" bestFit="1" customWidth="1"/>
    <col min="6921" max="6921" width="12.42578125" style="114" bestFit="1" customWidth="1"/>
    <col min="6922" max="6924" width="11.5703125" style="114" bestFit="1" customWidth="1"/>
    <col min="6925" max="7170" width="9.140625" style="114"/>
    <col min="7171" max="7171" width="5.85546875" style="114" bestFit="1" customWidth="1"/>
    <col min="7172" max="7172" width="48.140625" style="114" customWidth="1"/>
    <col min="7173" max="7173" width="5.42578125" style="114" bestFit="1" customWidth="1"/>
    <col min="7174" max="7174" width="8.85546875" style="114" bestFit="1" customWidth="1"/>
    <col min="7175" max="7176" width="11.5703125" style="114" bestFit="1" customWidth="1"/>
    <col min="7177" max="7177" width="12.42578125" style="114" bestFit="1" customWidth="1"/>
    <col min="7178" max="7180" width="11.5703125" style="114" bestFit="1" customWidth="1"/>
    <col min="7181" max="7426" width="9.140625" style="114"/>
    <col min="7427" max="7427" width="5.85546875" style="114" bestFit="1" customWidth="1"/>
    <col min="7428" max="7428" width="48.140625" style="114" customWidth="1"/>
    <col min="7429" max="7429" width="5.42578125" style="114" bestFit="1" customWidth="1"/>
    <col min="7430" max="7430" width="8.85546875" style="114" bestFit="1" customWidth="1"/>
    <col min="7431" max="7432" width="11.5703125" style="114" bestFit="1" customWidth="1"/>
    <col min="7433" max="7433" width="12.42578125" style="114" bestFit="1" customWidth="1"/>
    <col min="7434" max="7436" width="11.5703125" style="114" bestFit="1" customWidth="1"/>
    <col min="7437" max="7682" width="9.140625" style="114"/>
    <col min="7683" max="7683" width="5.85546875" style="114" bestFit="1" customWidth="1"/>
    <col min="7684" max="7684" width="48.140625" style="114" customWidth="1"/>
    <col min="7685" max="7685" width="5.42578125" style="114" bestFit="1" customWidth="1"/>
    <col min="7686" max="7686" width="8.85546875" style="114" bestFit="1" customWidth="1"/>
    <col min="7687" max="7688" width="11.5703125" style="114" bestFit="1" customWidth="1"/>
    <col min="7689" max="7689" width="12.42578125" style="114" bestFit="1" customWidth="1"/>
    <col min="7690" max="7692" width="11.5703125" style="114" bestFit="1" customWidth="1"/>
    <col min="7693" max="7938" width="9.140625" style="114"/>
    <col min="7939" max="7939" width="5.85546875" style="114" bestFit="1" customWidth="1"/>
    <col min="7940" max="7940" width="48.140625" style="114" customWidth="1"/>
    <col min="7941" max="7941" width="5.42578125" style="114" bestFit="1" customWidth="1"/>
    <col min="7942" max="7942" width="8.85546875" style="114" bestFit="1" customWidth="1"/>
    <col min="7943" max="7944" width="11.5703125" style="114" bestFit="1" customWidth="1"/>
    <col min="7945" max="7945" width="12.42578125" style="114" bestFit="1" customWidth="1"/>
    <col min="7946" max="7948" width="11.5703125" style="114" bestFit="1" customWidth="1"/>
    <col min="7949" max="8194" width="9.140625" style="114"/>
    <col min="8195" max="8195" width="5.85546875" style="114" bestFit="1" customWidth="1"/>
    <col min="8196" max="8196" width="48.140625" style="114" customWidth="1"/>
    <col min="8197" max="8197" width="5.42578125" style="114" bestFit="1" customWidth="1"/>
    <col min="8198" max="8198" width="8.85546875" style="114" bestFit="1" customWidth="1"/>
    <col min="8199" max="8200" width="11.5703125" style="114" bestFit="1" customWidth="1"/>
    <col min="8201" max="8201" width="12.42578125" style="114" bestFit="1" customWidth="1"/>
    <col min="8202" max="8204" width="11.5703125" style="114" bestFit="1" customWidth="1"/>
    <col min="8205" max="8450" width="9.140625" style="114"/>
    <col min="8451" max="8451" width="5.85546875" style="114" bestFit="1" customWidth="1"/>
    <col min="8452" max="8452" width="48.140625" style="114" customWidth="1"/>
    <col min="8453" max="8453" width="5.42578125" style="114" bestFit="1" customWidth="1"/>
    <col min="8454" max="8454" width="8.85546875" style="114" bestFit="1" customWidth="1"/>
    <col min="8455" max="8456" width="11.5703125" style="114" bestFit="1" customWidth="1"/>
    <col min="8457" max="8457" width="12.42578125" style="114" bestFit="1" customWidth="1"/>
    <col min="8458" max="8460" width="11.5703125" style="114" bestFit="1" customWidth="1"/>
    <col min="8461" max="8706" width="9.140625" style="114"/>
    <col min="8707" max="8707" width="5.85546875" style="114" bestFit="1" customWidth="1"/>
    <col min="8708" max="8708" width="48.140625" style="114" customWidth="1"/>
    <col min="8709" max="8709" width="5.42578125" style="114" bestFit="1" customWidth="1"/>
    <col min="8710" max="8710" width="8.85546875" style="114" bestFit="1" customWidth="1"/>
    <col min="8711" max="8712" width="11.5703125" style="114" bestFit="1" customWidth="1"/>
    <col min="8713" max="8713" width="12.42578125" style="114" bestFit="1" customWidth="1"/>
    <col min="8714" max="8716" width="11.5703125" style="114" bestFit="1" customWidth="1"/>
    <col min="8717" max="8962" width="9.140625" style="114"/>
    <col min="8963" max="8963" width="5.85546875" style="114" bestFit="1" customWidth="1"/>
    <col min="8964" max="8964" width="48.140625" style="114" customWidth="1"/>
    <col min="8965" max="8965" width="5.42578125" style="114" bestFit="1" customWidth="1"/>
    <col min="8966" max="8966" width="8.85546875" style="114" bestFit="1" customWidth="1"/>
    <col min="8967" max="8968" width="11.5703125" style="114" bestFit="1" customWidth="1"/>
    <col min="8969" max="8969" width="12.42578125" style="114" bestFit="1" customWidth="1"/>
    <col min="8970" max="8972" width="11.5703125" style="114" bestFit="1" customWidth="1"/>
    <col min="8973" max="9218" width="9.140625" style="114"/>
    <col min="9219" max="9219" width="5.85546875" style="114" bestFit="1" customWidth="1"/>
    <col min="9220" max="9220" width="48.140625" style="114" customWidth="1"/>
    <col min="9221" max="9221" width="5.42578125" style="114" bestFit="1" customWidth="1"/>
    <col min="9222" max="9222" width="8.85546875" style="114" bestFit="1" customWidth="1"/>
    <col min="9223" max="9224" width="11.5703125" style="114" bestFit="1" customWidth="1"/>
    <col min="9225" max="9225" width="12.42578125" style="114" bestFit="1" customWidth="1"/>
    <col min="9226" max="9228" width="11.5703125" style="114" bestFit="1" customWidth="1"/>
    <col min="9229" max="9474" width="9.140625" style="114"/>
    <col min="9475" max="9475" width="5.85546875" style="114" bestFit="1" customWidth="1"/>
    <col min="9476" max="9476" width="48.140625" style="114" customWidth="1"/>
    <col min="9477" max="9477" width="5.42578125" style="114" bestFit="1" customWidth="1"/>
    <col min="9478" max="9478" width="8.85546875" style="114" bestFit="1" customWidth="1"/>
    <col min="9479" max="9480" width="11.5703125" style="114" bestFit="1" customWidth="1"/>
    <col min="9481" max="9481" width="12.42578125" style="114" bestFit="1" customWidth="1"/>
    <col min="9482" max="9484" width="11.5703125" style="114" bestFit="1" customWidth="1"/>
    <col min="9485" max="9730" width="9.140625" style="114"/>
    <col min="9731" max="9731" width="5.85546875" style="114" bestFit="1" customWidth="1"/>
    <col min="9732" max="9732" width="48.140625" style="114" customWidth="1"/>
    <col min="9733" max="9733" width="5.42578125" style="114" bestFit="1" customWidth="1"/>
    <col min="9734" max="9734" width="8.85546875" style="114" bestFit="1" customWidth="1"/>
    <col min="9735" max="9736" width="11.5703125" style="114" bestFit="1" customWidth="1"/>
    <col min="9737" max="9737" width="12.42578125" style="114" bestFit="1" customWidth="1"/>
    <col min="9738" max="9740" width="11.5703125" style="114" bestFit="1" customWidth="1"/>
    <col min="9741" max="9986" width="9.140625" style="114"/>
    <col min="9987" max="9987" width="5.85546875" style="114" bestFit="1" customWidth="1"/>
    <col min="9988" max="9988" width="48.140625" style="114" customWidth="1"/>
    <col min="9989" max="9989" width="5.42578125" style="114" bestFit="1" customWidth="1"/>
    <col min="9990" max="9990" width="8.85546875" style="114" bestFit="1" customWidth="1"/>
    <col min="9991" max="9992" width="11.5703125" style="114" bestFit="1" customWidth="1"/>
    <col min="9993" max="9993" width="12.42578125" style="114" bestFit="1" customWidth="1"/>
    <col min="9994" max="9996" width="11.5703125" style="114" bestFit="1" customWidth="1"/>
    <col min="9997" max="10242" width="9.140625" style="114"/>
    <col min="10243" max="10243" width="5.85546875" style="114" bestFit="1" customWidth="1"/>
    <col min="10244" max="10244" width="48.140625" style="114" customWidth="1"/>
    <col min="10245" max="10245" width="5.42578125" style="114" bestFit="1" customWidth="1"/>
    <col min="10246" max="10246" width="8.85546875" style="114" bestFit="1" customWidth="1"/>
    <col min="10247" max="10248" width="11.5703125" style="114" bestFit="1" customWidth="1"/>
    <col min="10249" max="10249" width="12.42578125" style="114" bestFit="1" customWidth="1"/>
    <col min="10250" max="10252" width="11.5703125" style="114" bestFit="1" customWidth="1"/>
    <col min="10253" max="10498" width="9.140625" style="114"/>
    <col min="10499" max="10499" width="5.85546875" style="114" bestFit="1" customWidth="1"/>
    <col min="10500" max="10500" width="48.140625" style="114" customWidth="1"/>
    <col min="10501" max="10501" width="5.42578125" style="114" bestFit="1" customWidth="1"/>
    <col min="10502" max="10502" width="8.85546875" style="114" bestFit="1" customWidth="1"/>
    <col min="10503" max="10504" width="11.5703125" style="114" bestFit="1" customWidth="1"/>
    <col min="10505" max="10505" width="12.42578125" style="114" bestFit="1" customWidth="1"/>
    <col min="10506" max="10508" width="11.5703125" style="114" bestFit="1" customWidth="1"/>
    <col min="10509" max="10754" width="9.140625" style="114"/>
    <col min="10755" max="10755" width="5.85546875" style="114" bestFit="1" customWidth="1"/>
    <col min="10756" max="10756" width="48.140625" style="114" customWidth="1"/>
    <col min="10757" max="10757" width="5.42578125" style="114" bestFit="1" customWidth="1"/>
    <col min="10758" max="10758" width="8.85546875" style="114" bestFit="1" customWidth="1"/>
    <col min="10759" max="10760" width="11.5703125" style="114" bestFit="1" customWidth="1"/>
    <col min="10761" max="10761" width="12.42578125" style="114" bestFit="1" customWidth="1"/>
    <col min="10762" max="10764" width="11.5703125" style="114" bestFit="1" customWidth="1"/>
    <col min="10765" max="11010" width="9.140625" style="114"/>
    <col min="11011" max="11011" width="5.85546875" style="114" bestFit="1" customWidth="1"/>
    <col min="11012" max="11012" width="48.140625" style="114" customWidth="1"/>
    <col min="11013" max="11013" width="5.42578125" style="114" bestFit="1" customWidth="1"/>
    <col min="11014" max="11014" width="8.85546875" style="114" bestFit="1" customWidth="1"/>
    <col min="11015" max="11016" width="11.5703125" style="114" bestFit="1" customWidth="1"/>
    <col min="11017" max="11017" width="12.42578125" style="114" bestFit="1" customWidth="1"/>
    <col min="11018" max="11020" width="11.5703125" style="114" bestFit="1" customWidth="1"/>
    <col min="11021" max="11266" width="9.140625" style="114"/>
    <col min="11267" max="11267" width="5.85546875" style="114" bestFit="1" customWidth="1"/>
    <col min="11268" max="11268" width="48.140625" style="114" customWidth="1"/>
    <col min="11269" max="11269" width="5.42578125" style="114" bestFit="1" customWidth="1"/>
    <col min="11270" max="11270" width="8.85546875" style="114" bestFit="1" customWidth="1"/>
    <col min="11271" max="11272" width="11.5703125" style="114" bestFit="1" customWidth="1"/>
    <col min="11273" max="11273" width="12.42578125" style="114" bestFit="1" customWidth="1"/>
    <col min="11274" max="11276" width="11.5703125" style="114" bestFit="1" customWidth="1"/>
    <col min="11277" max="11522" width="9.140625" style="114"/>
    <col min="11523" max="11523" width="5.85546875" style="114" bestFit="1" customWidth="1"/>
    <col min="11524" max="11524" width="48.140625" style="114" customWidth="1"/>
    <col min="11525" max="11525" width="5.42578125" style="114" bestFit="1" customWidth="1"/>
    <col min="11526" max="11526" width="8.85546875" style="114" bestFit="1" customWidth="1"/>
    <col min="11527" max="11528" width="11.5703125" style="114" bestFit="1" customWidth="1"/>
    <col min="11529" max="11529" width="12.42578125" style="114" bestFit="1" customWidth="1"/>
    <col min="11530" max="11532" width="11.5703125" style="114" bestFit="1" customWidth="1"/>
    <col min="11533" max="11778" width="9.140625" style="114"/>
    <col min="11779" max="11779" width="5.85546875" style="114" bestFit="1" customWidth="1"/>
    <col min="11780" max="11780" width="48.140625" style="114" customWidth="1"/>
    <col min="11781" max="11781" width="5.42578125" style="114" bestFit="1" customWidth="1"/>
    <col min="11782" max="11782" width="8.85546875" style="114" bestFit="1" customWidth="1"/>
    <col min="11783" max="11784" width="11.5703125" style="114" bestFit="1" customWidth="1"/>
    <col min="11785" max="11785" width="12.42578125" style="114" bestFit="1" customWidth="1"/>
    <col min="11786" max="11788" width="11.5703125" style="114" bestFit="1" customWidth="1"/>
    <col min="11789" max="12034" width="9.140625" style="114"/>
    <col min="12035" max="12035" width="5.85546875" style="114" bestFit="1" customWidth="1"/>
    <col min="12036" max="12036" width="48.140625" style="114" customWidth="1"/>
    <col min="12037" max="12037" width="5.42578125" style="114" bestFit="1" customWidth="1"/>
    <col min="12038" max="12038" width="8.85546875" style="114" bestFit="1" customWidth="1"/>
    <col min="12039" max="12040" width="11.5703125" style="114" bestFit="1" customWidth="1"/>
    <col min="12041" max="12041" width="12.42578125" style="114" bestFit="1" customWidth="1"/>
    <col min="12042" max="12044" width="11.5703125" style="114" bestFit="1" customWidth="1"/>
    <col min="12045" max="12290" width="9.140625" style="114"/>
    <col min="12291" max="12291" width="5.85546875" style="114" bestFit="1" customWidth="1"/>
    <col min="12292" max="12292" width="48.140625" style="114" customWidth="1"/>
    <col min="12293" max="12293" width="5.42578125" style="114" bestFit="1" customWidth="1"/>
    <col min="12294" max="12294" width="8.85546875" style="114" bestFit="1" customWidth="1"/>
    <col min="12295" max="12296" width="11.5703125" style="114" bestFit="1" customWidth="1"/>
    <col min="12297" max="12297" width="12.42578125" style="114" bestFit="1" customWidth="1"/>
    <col min="12298" max="12300" width="11.5703125" style="114" bestFit="1" customWidth="1"/>
    <col min="12301" max="12546" width="9.140625" style="114"/>
    <col min="12547" max="12547" width="5.85546875" style="114" bestFit="1" customWidth="1"/>
    <col min="12548" max="12548" width="48.140625" style="114" customWidth="1"/>
    <col min="12549" max="12549" width="5.42578125" style="114" bestFit="1" customWidth="1"/>
    <col min="12550" max="12550" width="8.85546875" style="114" bestFit="1" customWidth="1"/>
    <col min="12551" max="12552" width="11.5703125" style="114" bestFit="1" customWidth="1"/>
    <col min="12553" max="12553" width="12.42578125" style="114" bestFit="1" customWidth="1"/>
    <col min="12554" max="12556" width="11.5703125" style="114" bestFit="1" customWidth="1"/>
    <col min="12557" max="12802" width="9.140625" style="114"/>
    <col min="12803" max="12803" width="5.85546875" style="114" bestFit="1" customWidth="1"/>
    <col min="12804" max="12804" width="48.140625" style="114" customWidth="1"/>
    <col min="12805" max="12805" width="5.42578125" style="114" bestFit="1" customWidth="1"/>
    <col min="12806" max="12806" width="8.85546875" style="114" bestFit="1" customWidth="1"/>
    <col min="12807" max="12808" width="11.5703125" style="114" bestFit="1" customWidth="1"/>
    <col min="12809" max="12809" width="12.42578125" style="114" bestFit="1" customWidth="1"/>
    <col min="12810" max="12812" width="11.5703125" style="114" bestFit="1" customWidth="1"/>
    <col min="12813" max="13058" width="9.140625" style="114"/>
    <col min="13059" max="13059" width="5.85546875" style="114" bestFit="1" customWidth="1"/>
    <col min="13060" max="13060" width="48.140625" style="114" customWidth="1"/>
    <col min="13061" max="13061" width="5.42578125" style="114" bestFit="1" customWidth="1"/>
    <col min="13062" max="13062" width="8.85546875" style="114" bestFit="1" customWidth="1"/>
    <col min="13063" max="13064" width="11.5703125" style="114" bestFit="1" customWidth="1"/>
    <col min="13065" max="13065" width="12.42578125" style="114" bestFit="1" customWidth="1"/>
    <col min="13066" max="13068" width="11.5703125" style="114" bestFit="1" customWidth="1"/>
    <col min="13069" max="13314" width="9.140625" style="114"/>
    <col min="13315" max="13315" width="5.85546875" style="114" bestFit="1" customWidth="1"/>
    <col min="13316" max="13316" width="48.140625" style="114" customWidth="1"/>
    <col min="13317" max="13317" width="5.42578125" style="114" bestFit="1" customWidth="1"/>
    <col min="13318" max="13318" width="8.85546875" style="114" bestFit="1" customWidth="1"/>
    <col min="13319" max="13320" width="11.5703125" style="114" bestFit="1" customWidth="1"/>
    <col min="13321" max="13321" width="12.42578125" style="114" bestFit="1" customWidth="1"/>
    <col min="13322" max="13324" width="11.5703125" style="114" bestFit="1" customWidth="1"/>
    <col min="13325" max="13570" width="9.140625" style="114"/>
    <col min="13571" max="13571" width="5.85546875" style="114" bestFit="1" customWidth="1"/>
    <col min="13572" max="13572" width="48.140625" style="114" customWidth="1"/>
    <col min="13573" max="13573" width="5.42578125" style="114" bestFit="1" customWidth="1"/>
    <col min="13574" max="13574" width="8.85546875" style="114" bestFit="1" customWidth="1"/>
    <col min="13575" max="13576" width="11.5703125" style="114" bestFit="1" customWidth="1"/>
    <col min="13577" max="13577" width="12.42578125" style="114" bestFit="1" customWidth="1"/>
    <col min="13578" max="13580" width="11.5703125" style="114" bestFit="1" customWidth="1"/>
    <col min="13581" max="13826" width="9.140625" style="114"/>
    <col min="13827" max="13827" width="5.85546875" style="114" bestFit="1" customWidth="1"/>
    <col min="13828" max="13828" width="48.140625" style="114" customWidth="1"/>
    <col min="13829" max="13829" width="5.42578125" style="114" bestFit="1" customWidth="1"/>
    <col min="13830" max="13830" width="8.85546875" style="114" bestFit="1" customWidth="1"/>
    <col min="13831" max="13832" width="11.5703125" style="114" bestFit="1" customWidth="1"/>
    <col min="13833" max="13833" width="12.42578125" style="114" bestFit="1" customWidth="1"/>
    <col min="13834" max="13836" width="11.5703125" style="114" bestFit="1" customWidth="1"/>
    <col min="13837" max="14082" width="9.140625" style="114"/>
    <col min="14083" max="14083" width="5.85546875" style="114" bestFit="1" customWidth="1"/>
    <col min="14084" max="14084" width="48.140625" style="114" customWidth="1"/>
    <col min="14085" max="14085" width="5.42578125" style="114" bestFit="1" customWidth="1"/>
    <col min="14086" max="14086" width="8.85546875" style="114" bestFit="1" customWidth="1"/>
    <col min="14087" max="14088" width="11.5703125" style="114" bestFit="1" customWidth="1"/>
    <col min="14089" max="14089" width="12.42578125" style="114" bestFit="1" customWidth="1"/>
    <col min="14090" max="14092" width="11.5703125" style="114" bestFit="1" customWidth="1"/>
    <col min="14093" max="14338" width="9.140625" style="114"/>
    <col min="14339" max="14339" width="5.85546875" style="114" bestFit="1" customWidth="1"/>
    <col min="14340" max="14340" width="48.140625" style="114" customWidth="1"/>
    <col min="14341" max="14341" width="5.42578125" style="114" bestFit="1" customWidth="1"/>
    <col min="14342" max="14342" width="8.85546875" style="114" bestFit="1" customWidth="1"/>
    <col min="14343" max="14344" width="11.5703125" style="114" bestFit="1" customWidth="1"/>
    <col min="14345" max="14345" width="12.42578125" style="114" bestFit="1" customWidth="1"/>
    <col min="14346" max="14348" width="11.5703125" style="114" bestFit="1" customWidth="1"/>
    <col min="14349" max="14594" width="9.140625" style="114"/>
    <col min="14595" max="14595" width="5.85546875" style="114" bestFit="1" customWidth="1"/>
    <col min="14596" max="14596" width="48.140625" style="114" customWidth="1"/>
    <col min="14597" max="14597" width="5.42578125" style="114" bestFit="1" customWidth="1"/>
    <col min="14598" max="14598" width="8.85546875" style="114" bestFit="1" customWidth="1"/>
    <col min="14599" max="14600" width="11.5703125" style="114" bestFit="1" customWidth="1"/>
    <col min="14601" max="14601" width="12.42578125" style="114" bestFit="1" customWidth="1"/>
    <col min="14602" max="14604" width="11.5703125" style="114" bestFit="1" customWidth="1"/>
    <col min="14605" max="14850" width="9.140625" style="114"/>
    <col min="14851" max="14851" width="5.85546875" style="114" bestFit="1" customWidth="1"/>
    <col min="14852" max="14852" width="48.140625" style="114" customWidth="1"/>
    <col min="14853" max="14853" width="5.42578125" style="114" bestFit="1" customWidth="1"/>
    <col min="14854" max="14854" width="8.85546875" style="114" bestFit="1" customWidth="1"/>
    <col min="14855" max="14856" width="11.5703125" style="114" bestFit="1" customWidth="1"/>
    <col min="14857" max="14857" width="12.42578125" style="114" bestFit="1" customWidth="1"/>
    <col min="14858" max="14860" width="11.5703125" style="114" bestFit="1" customWidth="1"/>
    <col min="14861" max="15106" width="9.140625" style="114"/>
    <col min="15107" max="15107" width="5.85546875" style="114" bestFit="1" customWidth="1"/>
    <col min="15108" max="15108" width="48.140625" style="114" customWidth="1"/>
    <col min="15109" max="15109" width="5.42578125" style="114" bestFit="1" customWidth="1"/>
    <col min="15110" max="15110" width="8.85546875" style="114" bestFit="1" customWidth="1"/>
    <col min="15111" max="15112" width="11.5703125" style="114" bestFit="1" customWidth="1"/>
    <col min="15113" max="15113" width="12.42578125" style="114" bestFit="1" customWidth="1"/>
    <col min="15114" max="15116" width="11.5703125" style="114" bestFit="1" customWidth="1"/>
    <col min="15117" max="15362" width="9.140625" style="114"/>
    <col min="15363" max="15363" width="5.85546875" style="114" bestFit="1" customWidth="1"/>
    <col min="15364" max="15364" width="48.140625" style="114" customWidth="1"/>
    <col min="15365" max="15365" width="5.42578125" style="114" bestFit="1" customWidth="1"/>
    <col min="15366" max="15366" width="8.85546875" style="114" bestFit="1" customWidth="1"/>
    <col min="15367" max="15368" width="11.5703125" style="114" bestFit="1" customWidth="1"/>
    <col min="15369" max="15369" width="12.42578125" style="114" bestFit="1" customWidth="1"/>
    <col min="15370" max="15372" width="11.5703125" style="114" bestFit="1" customWidth="1"/>
    <col min="15373" max="15618" width="9.140625" style="114"/>
    <col min="15619" max="15619" width="5.85546875" style="114" bestFit="1" customWidth="1"/>
    <col min="15620" max="15620" width="48.140625" style="114" customWidth="1"/>
    <col min="15621" max="15621" width="5.42578125" style="114" bestFit="1" customWidth="1"/>
    <col min="15622" max="15622" width="8.85546875" style="114" bestFit="1" customWidth="1"/>
    <col min="15623" max="15624" width="11.5703125" style="114" bestFit="1" customWidth="1"/>
    <col min="15625" max="15625" width="12.42578125" style="114" bestFit="1" customWidth="1"/>
    <col min="15626" max="15628" width="11.5703125" style="114" bestFit="1" customWidth="1"/>
    <col min="15629" max="15874" width="9.140625" style="114"/>
    <col min="15875" max="15875" width="5.85546875" style="114" bestFit="1" customWidth="1"/>
    <col min="15876" max="15876" width="48.140625" style="114" customWidth="1"/>
    <col min="15877" max="15877" width="5.42578125" style="114" bestFit="1" customWidth="1"/>
    <col min="15878" max="15878" width="8.85546875" style="114" bestFit="1" customWidth="1"/>
    <col min="15879" max="15880" width="11.5703125" style="114" bestFit="1" customWidth="1"/>
    <col min="15881" max="15881" width="12.42578125" style="114" bestFit="1" customWidth="1"/>
    <col min="15882" max="15884" width="11.5703125" style="114" bestFit="1" customWidth="1"/>
    <col min="15885" max="16130" width="9.140625" style="114"/>
    <col min="16131" max="16131" width="5.85546875" style="114" bestFit="1" customWidth="1"/>
    <col min="16132" max="16132" width="48.140625" style="114" customWidth="1"/>
    <col min="16133" max="16133" width="5.42578125" style="114" bestFit="1" customWidth="1"/>
    <col min="16134" max="16134" width="8.85546875" style="114" bestFit="1" customWidth="1"/>
    <col min="16135" max="16136" width="11.5703125" style="114" bestFit="1" customWidth="1"/>
    <col min="16137" max="16137" width="12.42578125" style="114" bestFit="1" customWidth="1"/>
    <col min="16138" max="16140" width="11.5703125" style="114" bestFit="1" customWidth="1"/>
    <col min="16141" max="16384" width="9.140625" style="114"/>
  </cols>
  <sheetData>
    <row r="1" spans="1:12" s="174" customFormat="1" ht="14.1" customHeight="1">
      <c r="A1" s="347" t="s">
        <v>1434</v>
      </c>
      <c r="B1" s="347"/>
      <c r="C1" s="347"/>
      <c r="D1" s="347"/>
      <c r="E1" s="347"/>
      <c r="F1" s="347"/>
      <c r="G1" s="346" t="str">
        <f>A7</f>
        <v>ZŠ Jizerská – výdejna 1.NP školní výdejny ul. Jizerská</v>
      </c>
      <c r="H1" s="346"/>
      <c r="I1" s="346"/>
      <c r="J1" s="346"/>
      <c r="K1" s="346"/>
      <c r="L1" s="346"/>
    </row>
    <row r="2" spans="1:12" s="174" customFormat="1" ht="14.1" customHeight="1">
      <c r="A2" s="347"/>
      <c r="B2" s="347"/>
      <c r="C2" s="347"/>
      <c r="D2" s="347"/>
      <c r="E2" s="347"/>
      <c r="F2" s="347"/>
      <c r="G2" s="346" t="str">
        <f>A9</f>
        <v>D.1.4.b - Vzduchotechnické zařízení</v>
      </c>
      <c r="H2" s="346"/>
      <c r="I2" s="346"/>
      <c r="J2" s="346"/>
      <c r="K2" s="346"/>
      <c r="L2" s="346"/>
    </row>
    <row r="3" spans="1:12" s="174" customFormat="1" ht="1.5" customHeight="1">
      <c r="A3" s="187"/>
      <c r="B3" s="183"/>
      <c r="C3" s="186"/>
      <c r="D3" s="186"/>
      <c r="E3" s="185"/>
      <c r="F3" s="184"/>
      <c r="G3" s="183"/>
      <c r="H3" s="183"/>
      <c r="I3" s="183"/>
      <c r="J3" s="183"/>
      <c r="K3" s="183"/>
      <c r="L3" s="183"/>
    </row>
    <row r="4" spans="1:12" s="174" customFormat="1" ht="13.5">
      <c r="A4" s="351" t="s">
        <v>294</v>
      </c>
      <c r="B4" s="353" t="s">
        <v>293</v>
      </c>
      <c r="C4" s="361" t="s">
        <v>292</v>
      </c>
      <c r="D4" s="361" t="s">
        <v>291</v>
      </c>
      <c r="E4" s="355" t="s">
        <v>131</v>
      </c>
      <c r="F4" s="357" t="s">
        <v>130</v>
      </c>
      <c r="G4" s="359" t="s">
        <v>290</v>
      </c>
      <c r="H4" s="359"/>
      <c r="I4" s="360" t="s">
        <v>289</v>
      </c>
      <c r="J4" s="359" t="s">
        <v>288</v>
      </c>
      <c r="K4" s="359"/>
      <c r="L4" s="357" t="s">
        <v>128</v>
      </c>
    </row>
    <row r="5" spans="1:12" s="174" customFormat="1" ht="13.5">
      <c r="A5" s="352"/>
      <c r="B5" s="354"/>
      <c r="C5" s="362"/>
      <c r="D5" s="362"/>
      <c r="E5" s="356"/>
      <c r="F5" s="358"/>
      <c r="G5" s="182" t="s">
        <v>287</v>
      </c>
      <c r="H5" s="182" t="s">
        <v>286</v>
      </c>
      <c r="I5" s="358"/>
      <c r="J5" s="182" t="s">
        <v>287</v>
      </c>
      <c r="K5" s="182" t="s">
        <v>286</v>
      </c>
      <c r="L5" s="358"/>
    </row>
    <row r="6" spans="1:12" s="174" customFormat="1" ht="9" customHeight="1">
      <c r="A6" s="180"/>
      <c r="B6" s="179"/>
      <c r="C6" s="178"/>
      <c r="D6" s="178"/>
      <c r="E6" s="177"/>
      <c r="F6" s="175"/>
      <c r="G6" s="176"/>
      <c r="H6" s="176"/>
      <c r="I6" s="175"/>
      <c r="J6" s="176"/>
      <c r="K6" s="176"/>
      <c r="L6" s="175"/>
    </row>
    <row r="7" spans="1:12" s="181" customFormat="1" ht="18">
      <c r="A7" s="363" t="s">
        <v>24</v>
      </c>
      <c r="B7" s="363"/>
      <c r="C7" s="363"/>
      <c r="D7" s="363"/>
      <c r="E7" s="363"/>
      <c r="F7" s="363"/>
      <c r="G7" s="363"/>
      <c r="H7" s="363"/>
      <c r="I7" s="363"/>
      <c r="J7" s="363"/>
      <c r="K7" s="363"/>
      <c r="L7" s="363"/>
    </row>
    <row r="8" spans="1:12" s="174" customFormat="1" ht="13.5">
      <c r="A8" s="180"/>
      <c r="B8" s="179"/>
      <c r="C8" s="178"/>
      <c r="D8" s="178"/>
      <c r="E8" s="177"/>
      <c r="F8" s="175"/>
      <c r="G8" s="176"/>
      <c r="H8" s="176"/>
      <c r="I8" s="175"/>
      <c r="J8" s="176"/>
      <c r="K8" s="176"/>
      <c r="L8" s="175"/>
    </row>
    <row r="9" spans="1:12" s="173" customFormat="1" ht="15.75">
      <c r="A9" s="364" t="s">
        <v>285</v>
      </c>
      <c r="B9" s="364"/>
      <c r="C9" s="364"/>
      <c r="D9" s="364"/>
      <c r="E9" s="364"/>
      <c r="F9" s="364"/>
      <c r="G9" s="364"/>
      <c r="H9" s="364"/>
      <c r="I9" s="364"/>
      <c r="J9" s="364"/>
      <c r="K9" s="364"/>
      <c r="L9" s="364"/>
    </row>
    <row r="10" spans="1:12">
      <c r="A10" s="172"/>
      <c r="B10" s="171"/>
      <c r="C10" s="170"/>
      <c r="D10" s="170"/>
      <c r="E10" s="169"/>
      <c r="F10" s="168"/>
      <c r="G10" s="167"/>
      <c r="H10" s="167"/>
      <c r="I10" s="167"/>
      <c r="J10" s="167"/>
      <c r="K10" s="167"/>
      <c r="L10" s="167"/>
    </row>
    <row r="11" spans="1:12" s="122" customFormat="1" ht="11.25" customHeight="1">
      <c r="A11" s="166"/>
      <c r="B11" s="161"/>
      <c r="C11" s="161"/>
      <c r="D11" s="161"/>
      <c r="E11" s="165"/>
      <c r="F11" s="164"/>
      <c r="G11" s="158"/>
      <c r="H11" s="158"/>
      <c r="I11" s="158"/>
      <c r="J11" s="158"/>
      <c r="K11" s="158"/>
      <c r="L11" s="158"/>
    </row>
    <row r="12" spans="1:12" s="122" customFormat="1" ht="27.75" customHeight="1">
      <c r="A12" s="157" t="s">
        <v>284</v>
      </c>
      <c r="B12" s="156"/>
      <c r="C12" s="155"/>
      <c r="D12" s="155"/>
      <c r="E12" s="154"/>
      <c r="F12" s="153"/>
      <c r="G12" s="152"/>
      <c r="H12" s="152"/>
      <c r="I12" s="152"/>
      <c r="J12" s="151">
        <f>SUBTOTAL(9,J13:J30)</f>
        <v>0</v>
      </c>
      <c r="K12" s="151">
        <f>SUBTOTAL(9,K13:K30)</f>
        <v>0</v>
      </c>
      <c r="L12" s="151">
        <f>SUBTOTAL(9,L13:L30)</f>
        <v>0</v>
      </c>
    </row>
    <row r="13" spans="1:12" s="122" customFormat="1" ht="9" customHeight="1" outlineLevel="1">
      <c r="A13" s="147"/>
      <c r="B13" s="146"/>
      <c r="C13" s="142"/>
      <c r="D13" s="142"/>
      <c r="E13" s="145"/>
      <c r="F13" s="144"/>
      <c r="G13" s="139"/>
      <c r="H13" s="139"/>
      <c r="I13" s="139"/>
      <c r="J13" s="139"/>
      <c r="K13" s="139"/>
      <c r="L13" s="139"/>
    </row>
    <row r="14" spans="1:12" s="122" customFormat="1" ht="153" outlineLevel="1">
      <c r="A14" s="69">
        <f t="shared" ref="A14:A23" si="0">MAX(A6:A13)+1</f>
        <v>1</v>
      </c>
      <c r="B14" s="146" t="s">
        <v>283</v>
      </c>
      <c r="C14" s="142" t="s">
        <v>226</v>
      </c>
      <c r="D14" s="142" t="s">
        <v>282</v>
      </c>
      <c r="E14" s="145">
        <v>1</v>
      </c>
      <c r="F14" s="144" t="s">
        <v>40</v>
      </c>
      <c r="G14" s="139">
        <v>0</v>
      </c>
      <c r="H14" s="139">
        <v>0</v>
      </c>
      <c r="I14" s="139">
        <f t="shared" ref="I14:I28" si="1">G14+H14</f>
        <v>0</v>
      </c>
      <c r="J14" s="139">
        <f t="shared" ref="J14:J28" si="2">ROUND(E14*G14,1)</f>
        <v>0</v>
      </c>
      <c r="K14" s="139">
        <f t="shared" ref="K14:K28" si="3">ROUND(E14*H14,1)</f>
        <v>0</v>
      </c>
      <c r="L14" s="139">
        <f t="shared" ref="L14:L28" si="4">J14+K14</f>
        <v>0</v>
      </c>
    </row>
    <row r="15" spans="1:12" s="122" customFormat="1" ht="25.5" outlineLevel="1">
      <c r="A15" s="69">
        <f t="shared" si="0"/>
        <v>2</v>
      </c>
      <c r="B15" s="146" t="s">
        <v>281</v>
      </c>
      <c r="C15" s="142" t="s">
        <v>221</v>
      </c>
      <c r="D15" s="142" t="s">
        <v>260</v>
      </c>
      <c r="E15" s="145">
        <v>2</v>
      </c>
      <c r="F15" s="144" t="s">
        <v>40</v>
      </c>
      <c r="G15" s="139">
        <v>0</v>
      </c>
      <c r="H15" s="139">
        <v>0</v>
      </c>
      <c r="I15" s="139">
        <f t="shared" si="1"/>
        <v>0</v>
      </c>
      <c r="J15" s="139">
        <f t="shared" si="2"/>
        <v>0</v>
      </c>
      <c r="K15" s="139">
        <f t="shared" si="3"/>
        <v>0</v>
      </c>
      <c r="L15" s="139">
        <f t="shared" si="4"/>
        <v>0</v>
      </c>
    </row>
    <row r="16" spans="1:12" s="122" customFormat="1" ht="38.25" outlineLevel="1">
      <c r="A16" s="69">
        <f t="shared" si="0"/>
        <v>3</v>
      </c>
      <c r="B16" s="146" t="s">
        <v>280</v>
      </c>
      <c r="C16" s="142" t="s">
        <v>279</v>
      </c>
      <c r="D16" s="142" t="s">
        <v>278</v>
      </c>
      <c r="E16" s="145">
        <v>1</v>
      </c>
      <c r="F16" s="144" t="s">
        <v>40</v>
      </c>
      <c r="G16" s="139">
        <v>0</v>
      </c>
      <c r="H16" s="139">
        <v>0</v>
      </c>
      <c r="I16" s="139">
        <f t="shared" si="1"/>
        <v>0</v>
      </c>
      <c r="J16" s="139">
        <f t="shared" si="2"/>
        <v>0</v>
      </c>
      <c r="K16" s="139">
        <f t="shared" si="3"/>
        <v>0</v>
      </c>
      <c r="L16" s="139">
        <f t="shared" si="4"/>
        <v>0</v>
      </c>
    </row>
    <row r="17" spans="1:12" s="122" customFormat="1" ht="25.5" outlineLevel="1">
      <c r="A17" s="69">
        <f t="shared" si="0"/>
        <v>4</v>
      </c>
      <c r="B17" s="146" t="s">
        <v>277</v>
      </c>
      <c r="C17" s="142" t="s">
        <v>221</v>
      </c>
      <c r="D17" s="142" t="s">
        <v>276</v>
      </c>
      <c r="E17" s="145">
        <v>1</v>
      </c>
      <c r="F17" s="144" t="s">
        <v>40</v>
      </c>
      <c r="G17" s="139">
        <v>0</v>
      </c>
      <c r="H17" s="139">
        <v>0</v>
      </c>
      <c r="I17" s="139">
        <f t="shared" si="1"/>
        <v>0</v>
      </c>
      <c r="J17" s="139">
        <f t="shared" si="2"/>
        <v>0</v>
      </c>
      <c r="K17" s="139">
        <f t="shared" si="3"/>
        <v>0</v>
      </c>
      <c r="L17" s="139">
        <f t="shared" si="4"/>
        <v>0</v>
      </c>
    </row>
    <row r="18" spans="1:12" s="122" customFormat="1" ht="25.5" outlineLevel="1">
      <c r="A18" s="69">
        <f t="shared" si="0"/>
        <v>5</v>
      </c>
      <c r="B18" s="146" t="s">
        <v>275</v>
      </c>
      <c r="C18" s="142" t="s">
        <v>221</v>
      </c>
      <c r="D18" s="142" t="s">
        <v>274</v>
      </c>
      <c r="E18" s="145">
        <v>1</v>
      </c>
      <c r="F18" s="144" t="s">
        <v>40</v>
      </c>
      <c r="G18" s="139">
        <v>0</v>
      </c>
      <c r="H18" s="139">
        <v>0</v>
      </c>
      <c r="I18" s="139">
        <f t="shared" si="1"/>
        <v>0</v>
      </c>
      <c r="J18" s="139">
        <f t="shared" si="2"/>
        <v>0</v>
      </c>
      <c r="K18" s="139">
        <f t="shared" si="3"/>
        <v>0</v>
      </c>
      <c r="L18" s="139">
        <f t="shared" si="4"/>
        <v>0</v>
      </c>
    </row>
    <row r="19" spans="1:12" s="122" customFormat="1" ht="25.5" outlineLevel="1">
      <c r="A19" s="69">
        <f t="shared" si="0"/>
        <v>6</v>
      </c>
      <c r="B19" s="146" t="s">
        <v>273</v>
      </c>
      <c r="C19" s="142" t="s">
        <v>221</v>
      </c>
      <c r="D19" s="142" t="s">
        <v>272</v>
      </c>
      <c r="E19" s="145">
        <v>2</v>
      </c>
      <c r="F19" s="144" t="s">
        <v>40</v>
      </c>
      <c r="G19" s="139">
        <v>0</v>
      </c>
      <c r="H19" s="139">
        <v>0</v>
      </c>
      <c r="I19" s="139">
        <f t="shared" si="1"/>
        <v>0</v>
      </c>
      <c r="J19" s="139">
        <f t="shared" si="2"/>
        <v>0</v>
      </c>
      <c r="K19" s="139">
        <f t="shared" si="3"/>
        <v>0</v>
      </c>
      <c r="L19" s="139">
        <f t="shared" si="4"/>
        <v>0</v>
      </c>
    </row>
    <row r="20" spans="1:12" s="122" customFormat="1" ht="38.25" outlineLevel="1">
      <c r="A20" s="69">
        <f t="shared" si="0"/>
        <v>7</v>
      </c>
      <c r="B20" s="146" t="s">
        <v>271</v>
      </c>
      <c r="C20" s="142" t="s">
        <v>221</v>
      </c>
      <c r="D20" s="142" t="s">
        <v>270</v>
      </c>
      <c r="E20" s="145">
        <v>3</v>
      </c>
      <c r="F20" s="144" t="s">
        <v>40</v>
      </c>
      <c r="G20" s="139">
        <v>0</v>
      </c>
      <c r="H20" s="139">
        <v>0</v>
      </c>
      <c r="I20" s="139">
        <f t="shared" si="1"/>
        <v>0</v>
      </c>
      <c r="J20" s="139">
        <f t="shared" si="2"/>
        <v>0</v>
      </c>
      <c r="K20" s="139">
        <f t="shared" si="3"/>
        <v>0</v>
      </c>
      <c r="L20" s="139">
        <f t="shared" si="4"/>
        <v>0</v>
      </c>
    </row>
    <row r="21" spans="1:12" s="122" customFormat="1" outlineLevel="1">
      <c r="A21" s="69">
        <f t="shared" si="0"/>
        <v>8</v>
      </c>
      <c r="B21" s="146" t="s">
        <v>269</v>
      </c>
      <c r="C21" s="142" t="s">
        <v>266</v>
      </c>
      <c r="D21" s="142" t="s">
        <v>268</v>
      </c>
      <c r="E21" s="145">
        <v>2</v>
      </c>
      <c r="F21" s="144" t="s">
        <v>40</v>
      </c>
      <c r="G21" s="139">
        <v>0</v>
      </c>
      <c r="H21" s="139">
        <v>0</v>
      </c>
      <c r="I21" s="139">
        <f t="shared" si="1"/>
        <v>0</v>
      </c>
      <c r="J21" s="139">
        <f t="shared" si="2"/>
        <v>0</v>
      </c>
      <c r="K21" s="139">
        <f t="shared" si="3"/>
        <v>0</v>
      </c>
      <c r="L21" s="139">
        <f t="shared" si="4"/>
        <v>0</v>
      </c>
    </row>
    <row r="22" spans="1:12" s="122" customFormat="1" outlineLevel="1">
      <c r="A22" s="69">
        <f t="shared" si="0"/>
        <v>9</v>
      </c>
      <c r="B22" s="146" t="s">
        <v>267</v>
      </c>
      <c r="C22" s="142" t="s">
        <v>266</v>
      </c>
      <c r="D22" s="142" t="s">
        <v>265</v>
      </c>
      <c r="E22" s="145">
        <v>2</v>
      </c>
      <c r="F22" s="144" t="s">
        <v>40</v>
      </c>
      <c r="G22" s="139">
        <v>0</v>
      </c>
      <c r="H22" s="139">
        <v>0</v>
      </c>
      <c r="I22" s="139">
        <f t="shared" si="1"/>
        <v>0</v>
      </c>
      <c r="J22" s="139">
        <f t="shared" si="2"/>
        <v>0</v>
      </c>
      <c r="K22" s="139">
        <f t="shared" si="3"/>
        <v>0</v>
      </c>
      <c r="L22" s="139">
        <f t="shared" si="4"/>
        <v>0</v>
      </c>
    </row>
    <row r="23" spans="1:12" s="122" customFormat="1" ht="25.5" outlineLevel="1">
      <c r="A23" s="69">
        <f t="shared" si="0"/>
        <v>10</v>
      </c>
      <c r="B23" s="146" t="s">
        <v>264</v>
      </c>
      <c r="C23" s="142" t="s">
        <v>221</v>
      </c>
      <c r="D23" s="142" t="s">
        <v>263</v>
      </c>
      <c r="E23" s="145">
        <v>2</v>
      </c>
      <c r="F23" s="144" t="s">
        <v>40</v>
      </c>
      <c r="G23" s="139">
        <v>0</v>
      </c>
      <c r="H23" s="139">
        <v>0</v>
      </c>
      <c r="I23" s="139">
        <f t="shared" si="1"/>
        <v>0</v>
      </c>
      <c r="J23" s="139">
        <f t="shared" si="2"/>
        <v>0</v>
      </c>
      <c r="K23" s="139">
        <f t="shared" si="3"/>
        <v>0</v>
      </c>
      <c r="L23" s="139">
        <f t="shared" si="4"/>
        <v>0</v>
      </c>
    </row>
    <row r="24" spans="1:12" s="122" customFormat="1" outlineLevel="1">
      <c r="A24" s="69">
        <f>MAX(A17:A23)+1</f>
        <v>11</v>
      </c>
      <c r="B24" s="146" t="s">
        <v>262</v>
      </c>
      <c r="C24" s="142"/>
      <c r="D24" s="142" t="s">
        <v>261</v>
      </c>
      <c r="E24" s="145">
        <v>5</v>
      </c>
      <c r="F24" s="144" t="s">
        <v>235</v>
      </c>
      <c r="G24" s="139">
        <v>0</v>
      </c>
      <c r="H24" s="139">
        <v>0</v>
      </c>
      <c r="I24" s="139">
        <f t="shared" si="1"/>
        <v>0</v>
      </c>
      <c r="J24" s="139">
        <f t="shared" si="2"/>
        <v>0</v>
      </c>
      <c r="K24" s="139">
        <f t="shared" si="3"/>
        <v>0</v>
      </c>
      <c r="L24" s="139">
        <f t="shared" si="4"/>
        <v>0</v>
      </c>
    </row>
    <row r="25" spans="1:12" s="122" customFormat="1" ht="38.25" outlineLevel="1">
      <c r="A25" s="69">
        <f>MAX(A18:A24)+1</f>
        <v>12</v>
      </c>
      <c r="B25" s="146" t="s">
        <v>237</v>
      </c>
      <c r="C25" s="142"/>
      <c r="D25" s="142" t="s">
        <v>260</v>
      </c>
      <c r="E25" s="145">
        <v>4</v>
      </c>
      <c r="F25" s="144" t="s">
        <v>235</v>
      </c>
      <c r="G25" s="139">
        <v>0</v>
      </c>
      <c r="H25" s="139">
        <v>0</v>
      </c>
      <c r="I25" s="139">
        <f t="shared" si="1"/>
        <v>0</v>
      </c>
      <c r="J25" s="139">
        <f t="shared" si="2"/>
        <v>0</v>
      </c>
      <c r="K25" s="139">
        <f t="shared" si="3"/>
        <v>0</v>
      </c>
      <c r="L25" s="139">
        <f t="shared" si="4"/>
        <v>0</v>
      </c>
    </row>
    <row r="26" spans="1:12" s="122" customFormat="1" ht="38.25" outlineLevel="1">
      <c r="A26" s="69">
        <f>MAX(A19:A25)+1</f>
        <v>13</v>
      </c>
      <c r="B26" s="146" t="s">
        <v>259</v>
      </c>
      <c r="C26" s="142"/>
      <c r="D26" s="142"/>
      <c r="E26" s="145">
        <v>32</v>
      </c>
      <c r="F26" s="144" t="s">
        <v>153</v>
      </c>
      <c r="G26" s="139">
        <v>0</v>
      </c>
      <c r="H26" s="139">
        <v>0</v>
      </c>
      <c r="I26" s="139">
        <f t="shared" si="1"/>
        <v>0</v>
      </c>
      <c r="J26" s="139">
        <f t="shared" si="2"/>
        <v>0</v>
      </c>
      <c r="K26" s="139">
        <f t="shared" si="3"/>
        <v>0</v>
      </c>
      <c r="L26" s="139">
        <f t="shared" si="4"/>
        <v>0</v>
      </c>
    </row>
    <row r="27" spans="1:12" s="122" customFormat="1" ht="38.25" outlineLevel="1">
      <c r="A27" s="69">
        <f>MAX(A20:A26)+1</f>
        <v>14</v>
      </c>
      <c r="B27" s="146" t="s">
        <v>258</v>
      </c>
      <c r="C27" s="142"/>
      <c r="D27" s="142"/>
      <c r="E27" s="145">
        <v>18</v>
      </c>
      <c r="F27" s="144" t="s">
        <v>153</v>
      </c>
      <c r="G27" s="139">
        <v>0</v>
      </c>
      <c r="H27" s="139">
        <v>0</v>
      </c>
      <c r="I27" s="139">
        <f t="shared" si="1"/>
        <v>0</v>
      </c>
      <c r="J27" s="139">
        <f t="shared" si="2"/>
        <v>0</v>
      </c>
      <c r="K27" s="139">
        <f t="shared" si="3"/>
        <v>0</v>
      </c>
      <c r="L27" s="139">
        <f t="shared" si="4"/>
        <v>0</v>
      </c>
    </row>
    <row r="28" spans="1:12" s="122" customFormat="1" ht="38.25" outlineLevel="1">
      <c r="A28" s="69">
        <f>MAX(A21:A27)+1</f>
        <v>15</v>
      </c>
      <c r="B28" s="146" t="s">
        <v>257</v>
      </c>
      <c r="C28" s="142"/>
      <c r="D28" s="142"/>
      <c r="E28" s="145">
        <v>22</v>
      </c>
      <c r="F28" s="144" t="s">
        <v>153</v>
      </c>
      <c r="G28" s="139">
        <v>0</v>
      </c>
      <c r="H28" s="139">
        <v>0</v>
      </c>
      <c r="I28" s="139">
        <f t="shared" si="1"/>
        <v>0</v>
      </c>
      <c r="J28" s="139">
        <f t="shared" si="2"/>
        <v>0</v>
      </c>
      <c r="K28" s="139">
        <f t="shared" si="3"/>
        <v>0</v>
      </c>
      <c r="L28" s="139">
        <f t="shared" si="4"/>
        <v>0</v>
      </c>
    </row>
    <row r="29" spans="1:12" s="122" customFormat="1" ht="11.25" customHeight="1" outlineLevel="1">
      <c r="A29" s="147"/>
      <c r="B29" s="146"/>
      <c r="C29" s="142"/>
      <c r="D29" s="142"/>
      <c r="E29" s="145"/>
      <c r="F29" s="144"/>
      <c r="G29" s="139"/>
      <c r="H29" s="139"/>
      <c r="I29" s="139"/>
      <c r="J29" s="139"/>
      <c r="K29" s="139"/>
      <c r="L29" s="139"/>
    </row>
    <row r="30" spans="1:12" s="122" customFormat="1" ht="11.25" customHeight="1" outlineLevel="1">
      <c r="A30" s="163"/>
      <c r="B30" s="162"/>
      <c r="C30" s="161"/>
      <c r="D30" s="161"/>
      <c r="E30" s="160"/>
      <c r="F30" s="159"/>
      <c r="G30" s="158"/>
      <c r="H30" s="158"/>
      <c r="I30" s="158"/>
      <c r="J30" s="158"/>
      <c r="K30" s="158"/>
      <c r="L30" s="158"/>
    </row>
    <row r="31" spans="1:12" s="122" customFormat="1" ht="27.75" customHeight="1">
      <c r="A31" s="157" t="s">
        <v>256</v>
      </c>
      <c r="B31" s="156"/>
      <c r="C31" s="155"/>
      <c r="D31" s="155"/>
      <c r="E31" s="154"/>
      <c r="F31" s="153"/>
      <c r="G31" s="152"/>
      <c r="H31" s="152"/>
      <c r="I31" s="152"/>
      <c r="J31" s="151">
        <f>SUBTOTAL(9,J32:J40)</f>
        <v>0</v>
      </c>
      <c r="K31" s="151">
        <f>SUBTOTAL(9,K32:K40)</f>
        <v>0</v>
      </c>
      <c r="L31" s="151">
        <f>SUBTOTAL(9,L32:L40)</f>
        <v>0</v>
      </c>
    </row>
    <row r="32" spans="1:12" s="122" customFormat="1" ht="9" customHeight="1" outlineLevel="1">
      <c r="A32" s="147"/>
      <c r="B32" s="146"/>
      <c r="C32" s="142"/>
      <c r="D32" s="142"/>
      <c r="E32" s="145"/>
      <c r="F32" s="144"/>
      <c r="G32" s="139"/>
      <c r="H32" s="139"/>
      <c r="I32" s="139"/>
      <c r="J32" s="139"/>
      <c r="K32" s="139"/>
      <c r="L32" s="139"/>
    </row>
    <row r="33" spans="1:12" s="122" customFormat="1" ht="38.25" outlineLevel="1">
      <c r="A33" s="69">
        <f>MAX(A28:A32)+1</f>
        <v>16</v>
      </c>
      <c r="B33" s="146" t="s">
        <v>255</v>
      </c>
      <c r="C33" s="142" t="s">
        <v>226</v>
      </c>
      <c r="D33" s="142" t="s">
        <v>250</v>
      </c>
      <c r="E33" s="145">
        <v>1</v>
      </c>
      <c r="F33" s="144" t="s">
        <v>40</v>
      </c>
      <c r="G33" s="139">
        <v>0</v>
      </c>
      <c r="H33" s="139">
        <v>0</v>
      </c>
      <c r="I33" s="139">
        <f t="shared" ref="I33:I38" si="5">G33+H33</f>
        <v>0</v>
      </c>
      <c r="J33" s="139">
        <f t="shared" ref="J33:J38" si="6">ROUND(E33*G33,1)</f>
        <v>0</v>
      </c>
      <c r="K33" s="139">
        <f t="shared" ref="K33:K38" si="7">ROUND(E33*H33,1)</f>
        <v>0</v>
      </c>
      <c r="L33" s="139">
        <f t="shared" ref="L33:L38" si="8">J33+K33</f>
        <v>0</v>
      </c>
    </row>
    <row r="34" spans="1:12" s="122" customFormat="1" ht="38.25" outlineLevel="1">
      <c r="A34" s="69">
        <f>MAX(A29:A33)+1</f>
        <v>17</v>
      </c>
      <c r="B34" s="146" t="s">
        <v>254</v>
      </c>
      <c r="C34" s="142"/>
      <c r="D34" s="142" t="s">
        <v>253</v>
      </c>
      <c r="E34" s="145">
        <v>1</v>
      </c>
      <c r="F34" s="144" t="s">
        <v>40</v>
      </c>
      <c r="G34" s="139">
        <v>0</v>
      </c>
      <c r="H34" s="139">
        <v>0</v>
      </c>
      <c r="I34" s="139">
        <f t="shared" si="5"/>
        <v>0</v>
      </c>
      <c r="J34" s="139">
        <f t="shared" si="6"/>
        <v>0</v>
      </c>
      <c r="K34" s="139">
        <f t="shared" si="7"/>
        <v>0</v>
      </c>
      <c r="L34" s="139">
        <f t="shared" si="8"/>
        <v>0</v>
      </c>
    </row>
    <row r="35" spans="1:12" s="122" customFormat="1" outlineLevel="1">
      <c r="A35" s="69">
        <f>MAX(A29:A34)+1</f>
        <v>18</v>
      </c>
      <c r="B35" s="146" t="s">
        <v>252</v>
      </c>
      <c r="C35" s="142" t="s">
        <v>226</v>
      </c>
      <c r="D35" s="142" t="s">
        <v>251</v>
      </c>
      <c r="E35" s="145">
        <v>2</v>
      </c>
      <c r="F35" s="144" t="s">
        <v>40</v>
      </c>
      <c r="G35" s="139">
        <v>0</v>
      </c>
      <c r="H35" s="139">
        <v>0</v>
      </c>
      <c r="I35" s="139">
        <f t="shared" si="5"/>
        <v>0</v>
      </c>
      <c r="J35" s="139">
        <f t="shared" si="6"/>
        <v>0</v>
      </c>
      <c r="K35" s="139">
        <f t="shared" si="7"/>
        <v>0</v>
      </c>
      <c r="L35" s="139">
        <f t="shared" si="8"/>
        <v>0</v>
      </c>
    </row>
    <row r="36" spans="1:12" s="122" customFormat="1" ht="38.25" outlineLevel="1">
      <c r="A36" s="69">
        <f>MAX(A29:A35)+1</f>
        <v>19</v>
      </c>
      <c r="B36" s="146" t="s">
        <v>237</v>
      </c>
      <c r="C36" s="142"/>
      <c r="D36" s="142" t="s">
        <v>250</v>
      </c>
      <c r="E36" s="145">
        <v>15</v>
      </c>
      <c r="F36" s="144" t="s">
        <v>235</v>
      </c>
      <c r="G36" s="139">
        <v>0</v>
      </c>
      <c r="H36" s="139">
        <v>0</v>
      </c>
      <c r="I36" s="139">
        <f t="shared" si="5"/>
        <v>0</v>
      </c>
      <c r="J36" s="139">
        <f t="shared" si="6"/>
        <v>0</v>
      </c>
      <c r="K36" s="139">
        <f t="shared" si="7"/>
        <v>0</v>
      </c>
      <c r="L36" s="139">
        <f t="shared" si="8"/>
        <v>0</v>
      </c>
    </row>
    <row r="37" spans="1:12" s="122" customFormat="1" ht="38.25" outlineLevel="1">
      <c r="A37" s="69">
        <f>MAX(A29:A36)+1</f>
        <v>20</v>
      </c>
      <c r="B37" s="146" t="s">
        <v>249</v>
      </c>
      <c r="C37" s="142"/>
      <c r="D37" s="142"/>
      <c r="E37" s="145">
        <v>4</v>
      </c>
      <c r="F37" s="144" t="s">
        <v>153</v>
      </c>
      <c r="G37" s="139">
        <v>0</v>
      </c>
      <c r="H37" s="139">
        <v>0</v>
      </c>
      <c r="I37" s="139">
        <f t="shared" si="5"/>
        <v>0</v>
      </c>
      <c r="J37" s="139">
        <f t="shared" si="6"/>
        <v>0</v>
      </c>
      <c r="K37" s="139">
        <f t="shared" si="7"/>
        <v>0</v>
      </c>
      <c r="L37" s="139">
        <f t="shared" si="8"/>
        <v>0</v>
      </c>
    </row>
    <row r="38" spans="1:12" s="122" customFormat="1" ht="38.25" outlineLevel="1">
      <c r="A38" s="69">
        <f>MAX(A30:A37)+1</f>
        <v>21</v>
      </c>
      <c r="B38" s="146" t="s">
        <v>248</v>
      </c>
      <c r="C38" s="142"/>
      <c r="D38" s="142"/>
      <c r="E38" s="145">
        <v>7</v>
      </c>
      <c r="F38" s="144" t="s">
        <v>153</v>
      </c>
      <c r="G38" s="139">
        <v>0</v>
      </c>
      <c r="H38" s="139">
        <v>0</v>
      </c>
      <c r="I38" s="139">
        <f t="shared" si="5"/>
        <v>0</v>
      </c>
      <c r="J38" s="139">
        <f t="shared" si="6"/>
        <v>0</v>
      </c>
      <c r="K38" s="139">
        <f t="shared" si="7"/>
        <v>0</v>
      </c>
      <c r="L38" s="139">
        <f t="shared" si="8"/>
        <v>0</v>
      </c>
    </row>
    <row r="39" spans="1:12" s="122" customFormat="1" ht="11.25" customHeight="1" outlineLevel="1">
      <c r="A39" s="69"/>
      <c r="B39" s="146"/>
      <c r="C39" s="142"/>
      <c r="D39" s="142"/>
      <c r="E39" s="145"/>
      <c r="F39" s="144"/>
      <c r="G39" s="139"/>
      <c r="H39" s="139"/>
      <c r="I39" s="139"/>
      <c r="J39" s="139"/>
      <c r="K39" s="139"/>
      <c r="L39" s="139"/>
    </row>
    <row r="40" spans="1:12" s="122" customFormat="1" ht="11.25" customHeight="1" outlineLevel="1">
      <c r="A40" s="163"/>
      <c r="B40" s="162"/>
      <c r="C40" s="161"/>
      <c r="D40" s="161"/>
      <c r="E40" s="160"/>
      <c r="F40" s="159"/>
      <c r="G40" s="158"/>
      <c r="H40" s="158"/>
      <c r="I40" s="158"/>
      <c r="J40" s="158"/>
      <c r="K40" s="158"/>
      <c r="L40" s="158"/>
    </row>
    <row r="41" spans="1:12" s="122" customFormat="1" ht="27.75" customHeight="1">
      <c r="A41" s="157" t="s">
        <v>247</v>
      </c>
      <c r="B41" s="156"/>
      <c r="C41" s="155"/>
      <c r="D41" s="155"/>
      <c r="E41" s="154"/>
      <c r="F41" s="153"/>
      <c r="G41" s="152"/>
      <c r="H41" s="152"/>
      <c r="I41" s="152"/>
      <c r="J41" s="151">
        <f>SUBTOTAL(9,J42:J49)</f>
        <v>0</v>
      </c>
      <c r="K41" s="151">
        <f>SUBTOTAL(9,K42:K49)</f>
        <v>0</v>
      </c>
      <c r="L41" s="151">
        <f>SUBTOTAL(9,L42:L49)</f>
        <v>0</v>
      </c>
    </row>
    <row r="42" spans="1:12" s="122" customFormat="1" ht="9" customHeight="1" outlineLevel="1">
      <c r="A42" s="147"/>
      <c r="B42" s="146"/>
      <c r="C42" s="142"/>
      <c r="D42" s="142"/>
      <c r="E42" s="145"/>
      <c r="F42" s="144"/>
      <c r="G42" s="139"/>
      <c r="H42" s="139"/>
      <c r="I42" s="139"/>
      <c r="J42" s="139"/>
      <c r="K42" s="139"/>
      <c r="L42" s="139"/>
    </row>
    <row r="43" spans="1:12" s="122" customFormat="1" ht="38.25" outlineLevel="1">
      <c r="A43" s="69">
        <f>MAX(A38:A42)+1</f>
        <v>22</v>
      </c>
      <c r="B43" s="146" t="s">
        <v>246</v>
      </c>
      <c r="C43" s="142" t="s">
        <v>226</v>
      </c>
      <c r="D43" s="142" t="s">
        <v>242</v>
      </c>
      <c r="E43" s="145">
        <v>1</v>
      </c>
      <c r="F43" s="144" t="s">
        <v>40</v>
      </c>
      <c r="G43" s="139">
        <v>0</v>
      </c>
      <c r="H43" s="139">
        <v>0</v>
      </c>
      <c r="I43" s="139">
        <f>G43+H43</f>
        <v>0</v>
      </c>
      <c r="J43" s="139">
        <f>ROUND(E43*G43,1)</f>
        <v>0</v>
      </c>
      <c r="K43" s="139">
        <f>ROUND(E43*H43,1)</f>
        <v>0</v>
      </c>
      <c r="L43" s="139">
        <f>J43+K43</f>
        <v>0</v>
      </c>
    </row>
    <row r="44" spans="1:12" s="122" customFormat="1" outlineLevel="1">
      <c r="A44" s="69">
        <f>MAX(A39:A43)+1</f>
        <v>23</v>
      </c>
      <c r="B44" s="146" t="s">
        <v>245</v>
      </c>
      <c r="C44" s="142" t="s">
        <v>226</v>
      </c>
      <c r="D44" s="142" t="s">
        <v>242</v>
      </c>
      <c r="E44" s="145">
        <v>3</v>
      </c>
      <c r="F44" s="144" t="s">
        <v>40</v>
      </c>
      <c r="G44" s="139">
        <v>0</v>
      </c>
      <c r="H44" s="139">
        <v>0</v>
      </c>
      <c r="I44" s="139">
        <f>G44+H44</f>
        <v>0</v>
      </c>
      <c r="J44" s="139">
        <f>ROUND(E44*G44,1)</f>
        <v>0</v>
      </c>
      <c r="K44" s="139">
        <f>ROUND(E44*H44,1)</f>
        <v>0</v>
      </c>
      <c r="L44" s="139">
        <f>J44+K44</f>
        <v>0</v>
      </c>
    </row>
    <row r="45" spans="1:12" s="122" customFormat="1" outlineLevel="1">
      <c r="A45" s="69">
        <f>MAX(A39:A44)+1</f>
        <v>24</v>
      </c>
      <c r="B45" s="146" t="s">
        <v>244</v>
      </c>
      <c r="C45" s="142" t="s">
        <v>226</v>
      </c>
      <c r="D45" s="142" t="s">
        <v>243</v>
      </c>
      <c r="E45" s="145">
        <v>2</v>
      </c>
      <c r="F45" s="144" t="s">
        <v>40</v>
      </c>
      <c r="G45" s="139">
        <v>0</v>
      </c>
      <c r="H45" s="139">
        <v>0</v>
      </c>
      <c r="I45" s="139">
        <f>G45+H45</f>
        <v>0</v>
      </c>
      <c r="J45" s="139">
        <f>ROUND(E45*G45,1)</f>
        <v>0</v>
      </c>
      <c r="K45" s="139">
        <f>ROUND(E45*H45,1)</f>
        <v>0</v>
      </c>
      <c r="L45" s="139">
        <f>J45+K45</f>
        <v>0</v>
      </c>
    </row>
    <row r="46" spans="1:12" s="122" customFormat="1" ht="38.25" outlineLevel="1">
      <c r="A46" s="69">
        <f>MAX(A39:A45)+1</f>
        <v>25</v>
      </c>
      <c r="B46" s="146" t="s">
        <v>237</v>
      </c>
      <c r="C46" s="142"/>
      <c r="D46" s="142" t="s">
        <v>242</v>
      </c>
      <c r="E46" s="145">
        <v>14</v>
      </c>
      <c r="F46" s="144" t="s">
        <v>235</v>
      </c>
      <c r="G46" s="139">
        <v>0</v>
      </c>
      <c r="H46" s="139">
        <v>0</v>
      </c>
      <c r="I46" s="139">
        <f>G46+H46</f>
        <v>0</v>
      </c>
      <c r="J46" s="139">
        <f>ROUND(E46*G46,1)</f>
        <v>0</v>
      </c>
      <c r="K46" s="139">
        <f>ROUND(E46*H46,1)</f>
        <v>0</v>
      </c>
      <c r="L46" s="139">
        <f>J46+K46</f>
        <v>0</v>
      </c>
    </row>
    <row r="47" spans="1:12" s="122" customFormat="1" ht="38.25" outlineLevel="1">
      <c r="A47" s="69">
        <f>MAX(A39:A46)+1</f>
        <v>26</v>
      </c>
      <c r="B47" s="146" t="s">
        <v>241</v>
      </c>
      <c r="C47" s="142"/>
      <c r="D47" s="142"/>
      <c r="E47" s="145">
        <v>3</v>
      </c>
      <c r="F47" s="144" t="s">
        <v>153</v>
      </c>
      <c r="G47" s="139">
        <v>0</v>
      </c>
      <c r="H47" s="139">
        <v>0</v>
      </c>
      <c r="I47" s="139">
        <f>G47+H47</f>
        <v>0</v>
      </c>
      <c r="J47" s="139">
        <f>ROUND(E47*G47,1)</f>
        <v>0</v>
      </c>
      <c r="K47" s="139">
        <f>ROUND(E47*H47,1)</f>
        <v>0</v>
      </c>
      <c r="L47" s="139">
        <f>J47+K47</f>
        <v>0</v>
      </c>
    </row>
    <row r="48" spans="1:12" s="122" customFormat="1" ht="11.25" customHeight="1" outlineLevel="1">
      <c r="A48" s="147"/>
      <c r="B48" s="146"/>
      <c r="C48" s="142"/>
      <c r="D48" s="142"/>
      <c r="E48" s="145"/>
      <c r="F48" s="144"/>
      <c r="G48" s="139"/>
      <c r="H48" s="139"/>
      <c r="I48" s="139"/>
      <c r="J48" s="139"/>
      <c r="K48" s="139"/>
      <c r="L48" s="139"/>
    </row>
    <row r="49" spans="1:12" s="122" customFormat="1" ht="11.25" customHeight="1" outlineLevel="1">
      <c r="A49" s="163"/>
      <c r="B49" s="162"/>
      <c r="C49" s="161"/>
      <c r="D49" s="161"/>
      <c r="E49" s="160"/>
      <c r="F49" s="159"/>
      <c r="G49" s="158"/>
      <c r="H49" s="158"/>
      <c r="I49" s="158"/>
      <c r="J49" s="158"/>
      <c r="K49" s="158"/>
      <c r="L49" s="158"/>
    </row>
    <row r="50" spans="1:12" s="122" customFormat="1" ht="27.75" customHeight="1">
      <c r="A50" s="157" t="s">
        <v>240</v>
      </c>
      <c r="B50" s="156"/>
      <c r="C50" s="155"/>
      <c r="D50" s="155"/>
      <c r="E50" s="154"/>
      <c r="F50" s="153"/>
      <c r="G50" s="152"/>
      <c r="H50" s="152"/>
      <c r="I50" s="152"/>
      <c r="J50" s="151">
        <f>SUBTOTAL(9,J51:J58)</f>
        <v>0</v>
      </c>
      <c r="K50" s="151">
        <f>SUBTOTAL(9,K51:K58)</f>
        <v>0</v>
      </c>
      <c r="L50" s="151">
        <f>SUBTOTAL(9,L51:L58)</f>
        <v>0</v>
      </c>
    </row>
    <row r="51" spans="1:12" s="122" customFormat="1" ht="9" customHeight="1" outlineLevel="1">
      <c r="A51" s="147"/>
      <c r="B51" s="146"/>
      <c r="C51" s="142"/>
      <c r="D51" s="142"/>
      <c r="E51" s="145"/>
      <c r="F51" s="144"/>
      <c r="G51" s="139"/>
      <c r="H51" s="139"/>
      <c r="I51" s="139"/>
      <c r="J51" s="139"/>
      <c r="K51" s="139"/>
      <c r="L51" s="139"/>
    </row>
    <row r="52" spans="1:12" s="122" customFormat="1" outlineLevel="1">
      <c r="A52" s="69">
        <f>MAX(A47:A51)+1</f>
        <v>27</v>
      </c>
      <c r="B52" s="146" t="s">
        <v>239</v>
      </c>
      <c r="C52" s="142" t="s">
        <v>226</v>
      </c>
      <c r="D52" s="142" t="s">
        <v>223</v>
      </c>
      <c r="E52" s="145">
        <v>2</v>
      </c>
      <c r="F52" s="144" t="s">
        <v>40</v>
      </c>
      <c r="G52" s="139">
        <v>0</v>
      </c>
      <c r="H52" s="139">
        <v>0</v>
      </c>
      <c r="I52" s="139">
        <f>G52+H52</f>
        <v>0</v>
      </c>
      <c r="J52" s="139">
        <f>ROUND(E52*G52,1)</f>
        <v>0</v>
      </c>
      <c r="K52" s="139">
        <f>ROUND(E52*H52,1)</f>
        <v>0</v>
      </c>
      <c r="L52" s="139">
        <f>J52+K52</f>
        <v>0</v>
      </c>
    </row>
    <row r="53" spans="1:12" s="122" customFormat="1" outlineLevel="1">
      <c r="A53" s="69">
        <f>MAX(A48:A52)+1</f>
        <v>28</v>
      </c>
      <c r="B53" s="146" t="s">
        <v>238</v>
      </c>
      <c r="C53" s="142" t="s">
        <v>226</v>
      </c>
      <c r="D53" s="142" t="s">
        <v>236</v>
      </c>
      <c r="E53" s="145">
        <v>2</v>
      </c>
      <c r="F53" s="144" t="s">
        <v>40</v>
      </c>
      <c r="G53" s="139">
        <v>0</v>
      </c>
      <c r="H53" s="139">
        <v>0</v>
      </c>
      <c r="I53" s="139">
        <f>G53+H53</f>
        <v>0</v>
      </c>
      <c r="J53" s="139">
        <f>ROUND(E53*G53,1)</f>
        <v>0</v>
      </c>
      <c r="K53" s="139">
        <f>ROUND(E53*H53,1)</f>
        <v>0</v>
      </c>
      <c r="L53" s="139">
        <f>J53+K53</f>
        <v>0</v>
      </c>
    </row>
    <row r="54" spans="1:12" s="122" customFormat="1" ht="38.25" outlineLevel="1">
      <c r="A54" s="69">
        <f>MAX(A48:A53)+1</f>
        <v>29</v>
      </c>
      <c r="B54" s="146" t="s">
        <v>237</v>
      </c>
      <c r="C54" s="142"/>
      <c r="D54" s="142" t="s">
        <v>236</v>
      </c>
      <c r="E54" s="145">
        <v>9</v>
      </c>
      <c r="F54" s="144" t="s">
        <v>235</v>
      </c>
      <c r="G54" s="139">
        <v>0</v>
      </c>
      <c r="H54" s="139">
        <v>0</v>
      </c>
      <c r="I54" s="139">
        <f>G54+H54</f>
        <v>0</v>
      </c>
      <c r="J54" s="139">
        <f>ROUND(E54*G54,1)</f>
        <v>0</v>
      </c>
      <c r="K54" s="139">
        <f>ROUND(E54*H54,1)</f>
        <v>0</v>
      </c>
      <c r="L54" s="139">
        <f>J54+K54</f>
        <v>0</v>
      </c>
    </row>
    <row r="55" spans="1:12" s="122" customFormat="1" ht="25.5" outlineLevel="1">
      <c r="A55" s="69">
        <f>MAX(A48:A54)+1</f>
        <v>30</v>
      </c>
      <c r="B55" s="146" t="s">
        <v>234</v>
      </c>
      <c r="C55" s="142" t="s">
        <v>233</v>
      </c>
      <c r="D55" s="142"/>
      <c r="E55" s="145">
        <v>4</v>
      </c>
      <c r="F55" s="144" t="s">
        <v>153</v>
      </c>
      <c r="G55" s="139">
        <v>0</v>
      </c>
      <c r="H55" s="139">
        <v>0</v>
      </c>
      <c r="I55" s="139">
        <f>G55+H55</f>
        <v>0</v>
      </c>
      <c r="J55" s="139">
        <f>ROUND(E55*G55,1)</f>
        <v>0</v>
      </c>
      <c r="K55" s="139">
        <f>ROUND(E55*H55,1)</f>
        <v>0</v>
      </c>
      <c r="L55" s="139">
        <f>J55+K55</f>
        <v>0</v>
      </c>
    </row>
    <row r="56" spans="1:12" s="122" customFormat="1" ht="25.5" outlineLevel="1">
      <c r="A56" s="69">
        <f>MAX(A48:A55)+1</f>
        <v>31</v>
      </c>
      <c r="B56" s="146" t="s">
        <v>232</v>
      </c>
      <c r="C56" s="142"/>
      <c r="D56" s="142"/>
      <c r="E56" s="145">
        <v>2</v>
      </c>
      <c r="F56" s="144" t="s">
        <v>40</v>
      </c>
      <c r="G56" s="139">
        <v>0</v>
      </c>
      <c r="H56" s="139">
        <v>0</v>
      </c>
      <c r="I56" s="139">
        <f>G56+H56</f>
        <v>0</v>
      </c>
      <c r="J56" s="139">
        <f>ROUND(E56*G56,1)</f>
        <v>0</v>
      </c>
      <c r="K56" s="139">
        <f>ROUND(E56*H56,1)</f>
        <v>0</v>
      </c>
      <c r="L56" s="139">
        <f>J56+K56</f>
        <v>0</v>
      </c>
    </row>
    <row r="57" spans="1:12" s="122" customFormat="1" ht="11.25" customHeight="1" outlineLevel="1">
      <c r="A57" s="147"/>
      <c r="B57" s="146"/>
      <c r="C57" s="142"/>
      <c r="D57" s="142"/>
      <c r="E57" s="145"/>
      <c r="F57" s="144"/>
      <c r="G57" s="139"/>
      <c r="H57" s="139"/>
      <c r="I57" s="139"/>
      <c r="J57" s="139"/>
      <c r="K57" s="139"/>
      <c r="L57" s="139"/>
    </row>
    <row r="58" spans="1:12" s="122" customFormat="1" ht="11.25" customHeight="1" outlineLevel="1">
      <c r="A58" s="163"/>
      <c r="B58" s="162"/>
      <c r="C58" s="161"/>
      <c r="D58" s="161"/>
      <c r="E58" s="160"/>
      <c r="F58" s="159"/>
      <c r="G58" s="158"/>
      <c r="H58" s="158"/>
      <c r="I58" s="158"/>
      <c r="J58" s="158"/>
      <c r="K58" s="158"/>
      <c r="L58" s="158"/>
    </row>
    <row r="59" spans="1:12" s="122" customFormat="1" ht="27.75" customHeight="1">
      <c r="A59" s="157" t="s">
        <v>231</v>
      </c>
      <c r="B59" s="156"/>
      <c r="C59" s="155"/>
      <c r="D59" s="155"/>
      <c r="E59" s="154"/>
      <c r="F59" s="153"/>
      <c r="G59" s="152"/>
      <c r="H59" s="152"/>
      <c r="I59" s="152"/>
      <c r="J59" s="151">
        <f>SUBTOTAL(9,J60:J63)</f>
        <v>0</v>
      </c>
      <c r="K59" s="151">
        <f>SUBTOTAL(9,K60:K63)</f>
        <v>0</v>
      </c>
      <c r="L59" s="151">
        <f>SUBTOTAL(9,L60:L63)</f>
        <v>0</v>
      </c>
    </row>
    <row r="60" spans="1:12" s="122" customFormat="1" ht="9" customHeight="1" outlineLevel="1">
      <c r="A60" s="147"/>
      <c r="B60" s="146"/>
      <c r="C60" s="142"/>
      <c r="D60" s="142"/>
      <c r="E60" s="145"/>
      <c r="F60" s="144"/>
      <c r="G60" s="139"/>
      <c r="H60" s="139"/>
      <c r="I60" s="139"/>
      <c r="J60" s="139"/>
      <c r="K60" s="139"/>
      <c r="L60" s="139"/>
    </row>
    <row r="61" spans="1:12" s="122" customFormat="1" ht="25.5" outlineLevel="1">
      <c r="A61" s="69">
        <f>MAX(A6:A60)+1</f>
        <v>32</v>
      </c>
      <c r="B61" s="146" t="s">
        <v>230</v>
      </c>
      <c r="C61" s="142" t="s">
        <v>221</v>
      </c>
      <c r="D61" s="142" t="s">
        <v>229</v>
      </c>
      <c r="E61" s="145">
        <v>2</v>
      </c>
      <c r="F61" s="144" t="s">
        <v>40</v>
      </c>
      <c r="G61" s="139">
        <v>0</v>
      </c>
      <c r="H61" s="139">
        <v>0</v>
      </c>
      <c r="I61" s="139">
        <f>G61+H61</f>
        <v>0</v>
      </c>
      <c r="J61" s="139">
        <f>ROUND(E61*G61,1)</f>
        <v>0</v>
      </c>
      <c r="K61" s="139">
        <f>ROUND(E61*H61,1)</f>
        <v>0</v>
      </c>
      <c r="L61" s="139">
        <f>J61+K61</f>
        <v>0</v>
      </c>
    </row>
    <row r="62" spans="1:12" s="122" customFormat="1" ht="11.25" customHeight="1" outlineLevel="1">
      <c r="A62" s="147"/>
      <c r="B62" s="146"/>
      <c r="C62" s="142"/>
      <c r="D62" s="142"/>
      <c r="E62" s="145"/>
      <c r="F62" s="144"/>
      <c r="G62" s="139"/>
      <c r="H62" s="139"/>
      <c r="I62" s="139"/>
      <c r="J62" s="139"/>
      <c r="K62" s="139"/>
      <c r="L62" s="139"/>
    </row>
    <row r="63" spans="1:12" s="122" customFormat="1" ht="11.25" customHeight="1" outlineLevel="1">
      <c r="A63" s="163"/>
      <c r="B63" s="162"/>
      <c r="C63" s="161"/>
      <c r="D63" s="161"/>
      <c r="E63" s="160"/>
      <c r="F63" s="159"/>
      <c r="G63" s="158"/>
      <c r="H63" s="158"/>
      <c r="I63" s="158"/>
      <c r="J63" s="158"/>
      <c r="K63" s="158"/>
      <c r="L63" s="158"/>
    </row>
    <row r="64" spans="1:12" s="122" customFormat="1" ht="27.75" customHeight="1">
      <c r="A64" s="157" t="s">
        <v>228</v>
      </c>
      <c r="B64" s="156"/>
      <c r="C64" s="155"/>
      <c r="D64" s="155"/>
      <c r="E64" s="154"/>
      <c r="F64" s="153"/>
      <c r="G64" s="152"/>
      <c r="H64" s="152"/>
      <c r="I64" s="152"/>
      <c r="J64" s="151">
        <f>SUBTOTAL(9,J65:J70)</f>
        <v>0</v>
      </c>
      <c r="K64" s="151">
        <f>SUBTOTAL(9,K65:K70)</f>
        <v>0</v>
      </c>
      <c r="L64" s="151">
        <f>SUBTOTAL(9,L65:L70)</f>
        <v>0</v>
      </c>
    </row>
    <row r="65" spans="1:12" s="122" customFormat="1" ht="9" customHeight="1" outlineLevel="1">
      <c r="A65" s="147"/>
      <c r="B65" s="146"/>
      <c r="C65" s="142"/>
      <c r="D65" s="142"/>
      <c r="E65" s="145"/>
      <c r="F65" s="144"/>
      <c r="G65" s="139"/>
      <c r="H65" s="139"/>
      <c r="I65" s="139"/>
      <c r="J65" s="139"/>
      <c r="K65" s="139"/>
      <c r="L65" s="139"/>
    </row>
    <row r="66" spans="1:12" s="122" customFormat="1" ht="38.25" outlineLevel="1">
      <c r="A66" s="69">
        <f>MAX(A29:A65)+1</f>
        <v>33</v>
      </c>
      <c r="B66" s="146" t="s">
        <v>227</v>
      </c>
      <c r="C66" s="142" t="s">
        <v>226</v>
      </c>
      <c r="D66" s="142" t="s">
        <v>225</v>
      </c>
      <c r="E66" s="145">
        <v>1</v>
      </c>
      <c r="F66" s="144" t="s">
        <v>40</v>
      </c>
      <c r="G66" s="139">
        <v>0</v>
      </c>
      <c r="H66" s="139">
        <v>0</v>
      </c>
      <c r="I66" s="139">
        <f>G66+H66</f>
        <v>0</v>
      </c>
      <c r="J66" s="139">
        <f>ROUND(E66*G66,1)</f>
        <v>0</v>
      </c>
      <c r="K66" s="139">
        <f>ROUND(E66*H66,1)</f>
        <v>0</v>
      </c>
      <c r="L66" s="139">
        <f>J66+K66</f>
        <v>0</v>
      </c>
    </row>
    <row r="67" spans="1:12" s="122" customFormat="1" ht="25.5" outlineLevel="1">
      <c r="A67" s="69">
        <f>MAX(A29:A66)+1</f>
        <v>34</v>
      </c>
      <c r="B67" s="146" t="s">
        <v>224</v>
      </c>
      <c r="C67" s="142" t="s">
        <v>221</v>
      </c>
      <c r="D67" s="142" t="s">
        <v>223</v>
      </c>
      <c r="E67" s="145">
        <v>1</v>
      </c>
      <c r="F67" s="144" t="s">
        <v>40</v>
      </c>
      <c r="G67" s="139">
        <v>0</v>
      </c>
      <c r="H67" s="139">
        <v>0</v>
      </c>
      <c r="I67" s="139">
        <f>G67+H67</f>
        <v>0</v>
      </c>
      <c r="J67" s="139">
        <f>ROUND(E67*G67,1)</f>
        <v>0</v>
      </c>
      <c r="K67" s="139">
        <f>ROUND(E67*H67,1)</f>
        <v>0</v>
      </c>
      <c r="L67" s="139">
        <f>J67+K67</f>
        <v>0</v>
      </c>
    </row>
    <row r="68" spans="1:12" s="122" customFormat="1" ht="25.5" outlineLevel="1">
      <c r="A68" s="69">
        <f>MAX(A29:A67)+1</f>
        <v>35</v>
      </c>
      <c r="B68" s="146" t="s">
        <v>222</v>
      </c>
      <c r="C68" s="142" t="s">
        <v>221</v>
      </c>
      <c r="D68" s="142" t="s">
        <v>220</v>
      </c>
      <c r="E68" s="145">
        <v>1</v>
      </c>
      <c r="F68" s="144" t="s">
        <v>40</v>
      </c>
      <c r="G68" s="139">
        <v>0</v>
      </c>
      <c r="H68" s="139">
        <v>0</v>
      </c>
      <c r="I68" s="139">
        <f>G68+H68</f>
        <v>0</v>
      </c>
      <c r="J68" s="139">
        <f>ROUND(E68*G68,1)</f>
        <v>0</v>
      </c>
      <c r="K68" s="139">
        <f>ROUND(E68*H68,1)</f>
        <v>0</v>
      </c>
      <c r="L68" s="139">
        <f>J68+K68</f>
        <v>0</v>
      </c>
    </row>
    <row r="69" spans="1:12" s="122" customFormat="1" ht="11.25" customHeight="1" outlineLevel="1">
      <c r="A69" s="147"/>
      <c r="B69" s="146"/>
      <c r="C69" s="142"/>
      <c r="D69" s="142"/>
      <c r="E69" s="145"/>
      <c r="F69" s="144"/>
      <c r="G69" s="139"/>
      <c r="H69" s="139"/>
      <c r="I69" s="139"/>
      <c r="J69" s="139"/>
      <c r="K69" s="139"/>
      <c r="L69" s="139"/>
    </row>
    <row r="70" spans="1:12" s="122" customFormat="1" ht="11.25" customHeight="1" outlineLevel="1">
      <c r="A70" s="163"/>
      <c r="B70" s="162"/>
      <c r="C70" s="161"/>
      <c r="D70" s="161"/>
      <c r="E70" s="160"/>
      <c r="F70" s="159"/>
      <c r="G70" s="158"/>
      <c r="H70" s="158"/>
      <c r="I70" s="158"/>
      <c r="J70" s="158"/>
      <c r="K70" s="158"/>
      <c r="L70" s="158"/>
    </row>
    <row r="71" spans="1:12" s="122" customFormat="1" ht="27.75" customHeight="1">
      <c r="A71" s="157" t="s">
        <v>186</v>
      </c>
      <c r="B71" s="156"/>
      <c r="C71" s="155"/>
      <c r="D71" s="155"/>
      <c r="E71" s="154"/>
      <c r="F71" s="153"/>
      <c r="G71" s="152"/>
      <c r="H71" s="152"/>
      <c r="I71" s="152"/>
      <c r="J71" s="151">
        <f>SUBTOTAL(9,J73:J75)</f>
        <v>0</v>
      </c>
      <c r="K71" s="151">
        <f>SUBTOTAL(9,K73:K75)</f>
        <v>0</v>
      </c>
      <c r="L71" s="151">
        <f>SUBTOTAL(9,L73:L75)</f>
        <v>0</v>
      </c>
    </row>
    <row r="72" spans="1:12" s="122" customFormat="1" ht="9" customHeight="1" outlineLevel="1">
      <c r="A72" s="147"/>
      <c r="B72" s="146"/>
      <c r="C72" s="142"/>
      <c r="D72" s="142"/>
      <c r="E72" s="145"/>
      <c r="F72" s="144"/>
      <c r="G72" s="139"/>
      <c r="H72" s="139"/>
      <c r="I72" s="139"/>
      <c r="J72" s="139"/>
      <c r="K72" s="139"/>
      <c r="L72" s="139"/>
    </row>
    <row r="73" spans="1:12" s="122" customFormat="1" ht="127.5" outlineLevel="1">
      <c r="A73" s="69">
        <f>MAX(A29:A72)+1</f>
        <v>36</v>
      </c>
      <c r="B73" s="146" t="s">
        <v>219</v>
      </c>
      <c r="C73" s="142"/>
      <c r="D73" s="142"/>
      <c r="E73" s="145">
        <v>1</v>
      </c>
      <c r="F73" s="144" t="s">
        <v>33</v>
      </c>
      <c r="G73" s="139">
        <v>0</v>
      </c>
      <c r="H73" s="139">
        <v>0</v>
      </c>
      <c r="I73" s="139">
        <f>G73+H73</f>
        <v>0</v>
      </c>
      <c r="J73" s="139">
        <f>ROUND(E73*G73,1)</f>
        <v>0</v>
      </c>
      <c r="K73" s="139">
        <f>ROUND(E73*H73,1)</f>
        <v>0</v>
      </c>
      <c r="L73" s="139">
        <f>J73+K73</f>
        <v>0</v>
      </c>
    </row>
    <row r="74" spans="1:12" s="122" customFormat="1" outlineLevel="1">
      <c r="A74" s="147"/>
      <c r="B74" s="146"/>
      <c r="C74" s="142"/>
      <c r="D74" s="142"/>
      <c r="E74" s="145"/>
      <c r="F74" s="144"/>
      <c r="G74" s="139"/>
      <c r="H74" s="139"/>
      <c r="I74" s="139"/>
      <c r="J74" s="139"/>
      <c r="K74" s="139"/>
      <c r="L74" s="139"/>
    </row>
    <row r="75" spans="1:12" s="122" customFormat="1" ht="63.75" outlineLevel="1">
      <c r="A75" s="150">
        <f>A73+1</f>
        <v>37</v>
      </c>
      <c r="B75" s="149" t="s">
        <v>34</v>
      </c>
      <c r="C75" s="148"/>
      <c r="D75" s="148"/>
      <c r="E75" s="145">
        <v>1</v>
      </c>
      <c r="F75" s="144" t="s">
        <v>33</v>
      </c>
      <c r="G75" s="139">
        <v>0</v>
      </c>
      <c r="H75" s="139">
        <v>0</v>
      </c>
      <c r="I75" s="139">
        <f>G75+H75</f>
        <v>0</v>
      </c>
      <c r="J75" s="139">
        <f>ROUND(E75*G75,1)</f>
        <v>0</v>
      </c>
      <c r="K75" s="139">
        <f>ROUND(E75*H75,1)</f>
        <v>0</v>
      </c>
      <c r="L75" s="139">
        <f>J75+K75</f>
        <v>0</v>
      </c>
    </row>
    <row r="76" spans="1:12" s="122" customFormat="1" ht="11.25" customHeight="1" outlineLevel="1">
      <c r="A76" s="147"/>
      <c r="B76" s="146"/>
      <c r="C76" s="142"/>
      <c r="D76" s="142"/>
      <c r="E76" s="145"/>
      <c r="F76" s="144"/>
      <c r="G76" s="139"/>
      <c r="H76" s="139"/>
      <c r="I76" s="139"/>
      <c r="J76" s="139"/>
      <c r="K76" s="139"/>
      <c r="L76" s="139"/>
    </row>
    <row r="77" spans="1:12" s="122" customFormat="1" ht="24.75" hidden="1" customHeight="1">
      <c r="A77" s="143"/>
      <c r="B77" s="142"/>
      <c r="C77" s="142"/>
      <c r="D77" s="142"/>
      <c r="E77" s="141"/>
      <c r="F77" s="140"/>
      <c r="G77" s="139"/>
      <c r="H77" s="139"/>
      <c r="I77" s="139"/>
      <c r="J77" s="139"/>
      <c r="K77" s="139"/>
      <c r="L77" s="139"/>
    </row>
    <row r="78" spans="1:12" s="122" customFormat="1" ht="30" customHeight="1">
      <c r="A78" s="127" t="s">
        <v>32</v>
      </c>
      <c r="B78" s="127"/>
      <c r="C78" s="126"/>
      <c r="D78" s="126"/>
      <c r="E78" s="124"/>
      <c r="F78" s="124"/>
      <c r="G78" s="124"/>
      <c r="H78" s="138"/>
      <c r="I78" s="125"/>
      <c r="J78" s="123">
        <f>SUBTOTAL(9,J10:J77)</f>
        <v>0</v>
      </c>
      <c r="K78" s="123">
        <f>SUBTOTAL(9,K10:K77)</f>
        <v>0</v>
      </c>
      <c r="L78" s="123">
        <f>SUBTOTAL(9,L10:L77)</f>
        <v>0</v>
      </c>
    </row>
    <row r="79" spans="1:12" s="122" customFormat="1" ht="9" customHeight="1">
      <c r="A79" s="137"/>
      <c r="B79" s="137"/>
      <c r="C79" s="136"/>
      <c r="D79" s="136"/>
      <c r="E79" s="135"/>
      <c r="F79" s="135"/>
      <c r="G79" s="135"/>
      <c r="H79" s="133"/>
      <c r="I79" s="134"/>
      <c r="J79" s="133"/>
      <c r="K79" s="132"/>
      <c r="L79" s="131"/>
    </row>
    <row r="80" spans="1:12" s="122" customFormat="1" ht="30" customHeight="1">
      <c r="A80" s="130"/>
      <c r="B80" s="130" t="s">
        <v>31</v>
      </c>
      <c r="C80" s="129"/>
      <c r="D80" s="129"/>
      <c r="E80" s="349">
        <v>0.21</v>
      </c>
      <c r="F80" s="349"/>
      <c r="G80" s="349"/>
      <c r="H80" s="350">
        <f>L78</f>
        <v>0</v>
      </c>
      <c r="I80" s="350"/>
      <c r="L80" s="128">
        <f>ROUNDUP(E80*H80,0)</f>
        <v>0</v>
      </c>
    </row>
    <row r="81" spans="1:12" s="122" customFormat="1" ht="30" customHeight="1">
      <c r="A81" s="130"/>
      <c r="B81" s="130" t="s">
        <v>30</v>
      </c>
      <c r="C81" s="129"/>
      <c r="D81" s="129"/>
      <c r="E81" s="349">
        <v>0.15</v>
      </c>
      <c r="F81" s="349"/>
      <c r="G81" s="349"/>
      <c r="H81" s="350">
        <v>0</v>
      </c>
      <c r="I81" s="350"/>
      <c r="L81" s="128">
        <f>ROUNDUP(E81*H81,0)</f>
        <v>0</v>
      </c>
    </row>
    <row r="82" spans="1:12" s="122" customFormat="1" ht="30" customHeight="1">
      <c r="A82" s="127" t="s">
        <v>29</v>
      </c>
      <c r="B82" s="127"/>
      <c r="C82" s="126"/>
      <c r="D82" s="126"/>
      <c r="E82" s="124"/>
      <c r="F82" s="124"/>
      <c r="G82" s="124"/>
      <c r="H82" s="124"/>
      <c r="I82" s="125"/>
      <c r="J82" s="124"/>
      <c r="K82" s="124"/>
      <c r="L82" s="123">
        <f>SUM(L78:L81)</f>
        <v>0</v>
      </c>
    </row>
    <row r="83" spans="1:12" s="116" customFormat="1" ht="24" customHeight="1">
      <c r="A83" s="121"/>
      <c r="B83" s="119"/>
      <c r="C83" s="120"/>
      <c r="D83" s="120"/>
      <c r="E83" s="119"/>
      <c r="F83" s="119"/>
      <c r="G83" s="118"/>
      <c r="H83" s="117"/>
    </row>
    <row r="84" spans="1:12" s="30" customFormat="1" ht="12">
      <c r="A84" s="348" t="s">
        <v>28</v>
      </c>
      <c r="B84" s="348"/>
      <c r="C84" s="348"/>
      <c r="D84" s="348"/>
      <c r="E84" s="348"/>
      <c r="F84" s="348"/>
      <c r="G84" s="348"/>
      <c r="H84" s="348"/>
      <c r="I84" s="348"/>
      <c r="J84" s="348"/>
      <c r="K84" s="348"/>
      <c r="L84" s="348"/>
    </row>
    <row r="85" spans="1:12" s="116" customFormat="1" ht="14.25">
      <c r="A85" s="348" t="s">
        <v>218</v>
      </c>
      <c r="B85" s="348"/>
      <c r="C85" s="348"/>
      <c r="D85" s="348"/>
      <c r="E85" s="348"/>
      <c r="F85" s="348"/>
      <c r="G85" s="348"/>
      <c r="H85" s="348"/>
      <c r="I85" s="348"/>
      <c r="J85" s="348"/>
      <c r="K85" s="348"/>
      <c r="L85" s="348"/>
    </row>
    <row r="86" spans="1:12" s="116" customFormat="1" ht="14.25">
      <c r="A86" s="348" t="s">
        <v>27</v>
      </c>
      <c r="B86" s="348"/>
      <c r="C86" s="348"/>
      <c r="D86" s="348"/>
      <c r="E86" s="348"/>
      <c r="F86" s="348"/>
      <c r="G86" s="348"/>
      <c r="H86" s="348"/>
      <c r="I86" s="348"/>
      <c r="J86" s="348"/>
      <c r="K86" s="348"/>
      <c r="L86" s="348"/>
    </row>
  </sheetData>
  <mergeCells count="22">
    <mergeCell ref="A86:L86"/>
    <mergeCell ref="E81:G81"/>
    <mergeCell ref="H81:I81"/>
    <mergeCell ref="A85:L85"/>
    <mergeCell ref="A7:L7"/>
    <mergeCell ref="A9:L9"/>
    <mergeCell ref="G1:L1"/>
    <mergeCell ref="G2:L2"/>
    <mergeCell ref="A1:F2"/>
    <mergeCell ref="A84:L84"/>
    <mergeCell ref="E80:G80"/>
    <mergeCell ref="H80:I80"/>
    <mergeCell ref="A4:A5"/>
    <mergeCell ref="B4:B5"/>
    <mergeCell ref="E4:E5"/>
    <mergeCell ref="F4:F5"/>
    <mergeCell ref="G4:H4"/>
    <mergeCell ref="I4:I5"/>
    <mergeCell ref="J4:K4"/>
    <mergeCell ref="L4:L5"/>
    <mergeCell ref="C4:C5"/>
    <mergeCell ref="D4:D5"/>
  </mergeCells>
  <pageMargins left="0.59055118110236227" right="0.59055118110236227" top="1.1811023622047245" bottom="0.39370078740157483" header="0.94488188976377963" footer="0"/>
  <pageSetup paperSize="9" scale="97" fitToHeight="0" orientation="landscape" r:id="rId1"/>
  <headerFooter alignWithMargins="0">
    <oddHeader xml:space="preserve">&amp;LMěstská část Praha - Čakovice, Nám.25.března 121/1, Praha 9 – Čakovice&amp;RStrana č.&amp;P /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143"/>
  <sheetViews>
    <sheetView view="pageBreakPreview" zoomScale="160" zoomScaleNormal="130" zoomScaleSheetLayoutView="160" workbookViewId="0">
      <pane ySplit="4" topLeftCell="A5" activePane="bottomLeft" state="frozen"/>
      <selection activeCell="A122" sqref="A122:XFD124"/>
      <selection pane="bottomLeft" activeCell="A5" sqref="A5"/>
    </sheetView>
  </sheetViews>
  <sheetFormatPr defaultRowHeight="15" outlineLevelRow="1"/>
  <cols>
    <col min="1" max="1" width="3.5703125" style="21" customWidth="1"/>
    <col min="2" max="2" width="52.5703125" style="24" customWidth="1"/>
    <col min="3" max="3" width="12.42578125" style="23" bestFit="1" customWidth="1"/>
    <col min="4" max="4" width="6.5703125" style="21" bestFit="1" customWidth="1"/>
    <col min="5" max="5" width="9.42578125" style="22" bestFit="1" customWidth="1"/>
    <col min="6" max="6" width="13.42578125" style="21" customWidth="1"/>
  </cols>
  <sheetData>
    <row r="1" spans="1:6" s="93" customFormat="1" ht="13.5" customHeight="1">
      <c r="A1" s="342" t="s">
        <v>1434</v>
      </c>
      <c r="B1" s="343"/>
      <c r="C1" s="344" t="str">
        <f>A8</f>
        <v>ZŠ Jizerská – výdejna 1.NP školní výdejny ul. Jizerská</v>
      </c>
      <c r="D1" s="344"/>
      <c r="E1" s="344"/>
      <c r="F1" s="344"/>
    </row>
    <row r="2" spans="1:6" s="93" customFormat="1" ht="12.75" customHeight="1">
      <c r="A2" s="343"/>
      <c r="B2" s="343"/>
      <c r="C2" s="344" t="s">
        <v>134</v>
      </c>
      <c r="D2" s="344"/>
      <c r="E2" s="344"/>
      <c r="F2" s="344"/>
    </row>
    <row r="3" spans="1:6" s="93" customFormat="1" ht="3.75" customHeight="1">
      <c r="A3" s="105"/>
      <c r="B3" s="96"/>
      <c r="C3" s="104"/>
      <c r="D3" s="103"/>
      <c r="E3" s="103"/>
      <c r="F3" s="103"/>
    </row>
    <row r="4" spans="1:6" s="97" customFormat="1" ht="12.75" customHeight="1">
      <c r="A4" s="101" t="s">
        <v>133</v>
      </c>
      <c r="B4" s="102" t="s">
        <v>132</v>
      </c>
      <c r="C4" s="101" t="s">
        <v>131</v>
      </c>
      <c r="D4" s="100" t="s">
        <v>130</v>
      </c>
      <c r="E4" s="99" t="s">
        <v>129</v>
      </c>
      <c r="F4" s="98" t="s">
        <v>128</v>
      </c>
    </row>
    <row r="5" spans="1:6" s="93" customFormat="1" ht="12.75">
      <c r="A5" s="94"/>
      <c r="B5" s="96"/>
      <c r="C5" s="95"/>
      <c r="D5" s="94"/>
      <c r="E5" s="94"/>
      <c r="F5" s="94"/>
    </row>
    <row r="6" spans="1:6" s="34" customFormat="1" ht="11.25">
      <c r="A6" s="35"/>
      <c r="B6" s="35"/>
      <c r="C6" s="37"/>
      <c r="D6" s="35"/>
      <c r="E6" s="36"/>
      <c r="F6" s="35"/>
    </row>
    <row r="7" spans="1:6" s="34" customFormat="1" ht="11.25">
      <c r="A7" s="35"/>
      <c r="B7" s="35"/>
      <c r="C7" s="37"/>
      <c r="D7" s="35"/>
      <c r="E7" s="36"/>
      <c r="F7" s="35"/>
    </row>
    <row r="8" spans="1:6" ht="15.75">
      <c r="A8" s="345" t="s">
        <v>24</v>
      </c>
      <c r="B8" s="345"/>
      <c r="C8" s="345"/>
      <c r="D8" s="345"/>
      <c r="E8" s="345"/>
      <c r="F8" s="345"/>
    </row>
    <row r="9" spans="1:6" s="34" customFormat="1" ht="11.25">
      <c r="A9" s="35"/>
      <c r="B9" s="35"/>
      <c r="C9" s="37"/>
      <c r="D9" s="35"/>
      <c r="E9" s="36"/>
      <c r="F9" s="35"/>
    </row>
    <row r="10" spans="1:6" ht="15.75">
      <c r="A10" s="345" t="s">
        <v>127</v>
      </c>
      <c r="B10" s="345"/>
      <c r="C10" s="345"/>
      <c r="D10" s="345"/>
      <c r="E10" s="345"/>
      <c r="F10" s="345"/>
    </row>
    <row r="11" spans="1:6" s="34" customFormat="1" ht="11.25">
      <c r="A11" s="35"/>
      <c r="B11" s="35"/>
      <c r="C11" s="37"/>
      <c r="D11" s="35"/>
      <c r="E11" s="36"/>
      <c r="F11" s="35"/>
    </row>
    <row r="12" spans="1:6" ht="15.75">
      <c r="A12" s="345" t="s">
        <v>126</v>
      </c>
      <c r="B12" s="345"/>
      <c r="C12" s="345"/>
      <c r="D12" s="345"/>
      <c r="E12" s="345"/>
      <c r="F12" s="345"/>
    </row>
    <row r="13" spans="1:6" s="34" customFormat="1" ht="11.25">
      <c r="A13" s="35"/>
      <c r="B13" s="35"/>
      <c r="C13" s="37"/>
      <c r="D13" s="35"/>
      <c r="E13" s="36"/>
      <c r="F13" s="35"/>
    </row>
    <row r="14" spans="1:6" s="34" customFormat="1" ht="11.25">
      <c r="A14" s="35"/>
      <c r="B14" s="35"/>
      <c r="C14" s="37"/>
      <c r="D14" s="35"/>
      <c r="E14" s="36"/>
      <c r="F14" s="35"/>
    </row>
    <row r="15" spans="1:6" s="34" customFormat="1" ht="11.25">
      <c r="A15" s="35"/>
      <c r="B15" s="35"/>
      <c r="C15" s="37"/>
      <c r="D15" s="35"/>
      <c r="E15" s="36"/>
      <c r="F15" s="35"/>
    </row>
    <row r="16" spans="1:6" s="34" customFormat="1" ht="11.25">
      <c r="A16" s="90"/>
      <c r="B16" s="90"/>
      <c r="C16" s="92"/>
      <c r="D16" s="90"/>
      <c r="E16" s="91"/>
      <c r="F16" s="90"/>
    </row>
    <row r="17" spans="1:6" s="86" customFormat="1" ht="11.25">
      <c r="A17" s="87"/>
      <c r="B17" s="87"/>
      <c r="C17" s="89"/>
      <c r="D17" s="87"/>
      <c r="E17" s="88"/>
      <c r="F17" s="87"/>
    </row>
    <row r="18" spans="1:6" s="75" customFormat="1" ht="24" customHeight="1">
      <c r="A18" s="81" t="s">
        <v>125</v>
      </c>
      <c r="B18" s="80"/>
      <c r="C18" s="79"/>
      <c r="D18" s="78"/>
      <c r="E18" s="77"/>
      <c r="F18" s="76">
        <f>SUBTOTAL(9,F19:F40)</f>
        <v>0</v>
      </c>
    </row>
    <row r="19" spans="1:6" s="70" customFormat="1" ht="9" customHeight="1" outlineLevel="1">
      <c r="A19" s="74"/>
      <c r="B19" s="73"/>
      <c r="C19" s="72"/>
      <c r="D19" s="72"/>
      <c r="E19" s="71"/>
      <c r="F19" s="71"/>
    </row>
    <row r="20" spans="1:6" s="65" customFormat="1" ht="12.75" outlineLevel="1">
      <c r="A20" s="69">
        <f t="shared" ref="A20:A31" si="0">MAX(A12:A19)+1</f>
        <v>1</v>
      </c>
      <c r="B20" s="68" t="s">
        <v>124</v>
      </c>
      <c r="C20" s="67">
        <v>50</v>
      </c>
      <c r="D20" s="67" t="s">
        <v>42</v>
      </c>
      <c r="E20" s="66">
        <v>0</v>
      </c>
      <c r="F20" s="66">
        <f t="shared" ref="F20:F38" si="1">ROUND(E20*C20,1)</f>
        <v>0</v>
      </c>
    </row>
    <row r="21" spans="1:6" s="65" customFormat="1" ht="12.75" outlineLevel="1">
      <c r="A21" s="69">
        <f t="shared" si="0"/>
        <v>2</v>
      </c>
      <c r="B21" s="68" t="s">
        <v>123</v>
      </c>
      <c r="C21" s="67">
        <v>465</v>
      </c>
      <c r="D21" s="67" t="s">
        <v>42</v>
      </c>
      <c r="E21" s="66">
        <v>0</v>
      </c>
      <c r="F21" s="66">
        <f t="shared" si="1"/>
        <v>0</v>
      </c>
    </row>
    <row r="22" spans="1:6" s="65" customFormat="1" ht="12.75" outlineLevel="1">
      <c r="A22" s="69">
        <f t="shared" si="0"/>
        <v>3</v>
      </c>
      <c r="B22" s="68" t="s">
        <v>122</v>
      </c>
      <c r="C22" s="67">
        <v>625</v>
      </c>
      <c r="D22" s="67" t="s">
        <v>42</v>
      </c>
      <c r="E22" s="66">
        <v>0</v>
      </c>
      <c r="F22" s="66">
        <f t="shared" si="1"/>
        <v>0</v>
      </c>
    </row>
    <row r="23" spans="1:6" s="65" customFormat="1" ht="12.75" outlineLevel="1">
      <c r="A23" s="69">
        <f t="shared" si="0"/>
        <v>4</v>
      </c>
      <c r="B23" s="68" t="s">
        <v>121</v>
      </c>
      <c r="C23" s="67">
        <v>10</v>
      </c>
      <c r="D23" s="67" t="s">
        <v>42</v>
      </c>
      <c r="E23" s="66">
        <v>0</v>
      </c>
      <c r="F23" s="66">
        <f t="shared" si="1"/>
        <v>0</v>
      </c>
    </row>
    <row r="24" spans="1:6" s="65" customFormat="1" ht="12.75" outlineLevel="1">
      <c r="A24" s="69">
        <f t="shared" si="0"/>
        <v>5</v>
      </c>
      <c r="B24" s="68" t="s">
        <v>120</v>
      </c>
      <c r="C24" s="67">
        <v>40</v>
      </c>
      <c r="D24" s="67" t="s">
        <v>42</v>
      </c>
      <c r="E24" s="66">
        <v>0</v>
      </c>
      <c r="F24" s="66">
        <f t="shared" si="1"/>
        <v>0</v>
      </c>
    </row>
    <row r="25" spans="1:6" s="65" customFormat="1" ht="12.75" outlineLevel="1">
      <c r="A25" s="69">
        <f t="shared" si="0"/>
        <v>6</v>
      </c>
      <c r="B25" s="68" t="s">
        <v>119</v>
      </c>
      <c r="C25" s="67">
        <v>220</v>
      </c>
      <c r="D25" s="67" t="s">
        <v>42</v>
      </c>
      <c r="E25" s="66">
        <v>0</v>
      </c>
      <c r="F25" s="66">
        <f t="shared" si="1"/>
        <v>0</v>
      </c>
    </row>
    <row r="26" spans="1:6" s="65" customFormat="1" ht="12.75" outlineLevel="1">
      <c r="A26" s="69">
        <f t="shared" si="0"/>
        <v>7</v>
      </c>
      <c r="B26" s="68" t="s">
        <v>118</v>
      </c>
      <c r="C26" s="67">
        <v>158</v>
      </c>
      <c r="D26" s="67" t="s">
        <v>42</v>
      </c>
      <c r="E26" s="66">
        <v>0</v>
      </c>
      <c r="F26" s="66">
        <f t="shared" si="1"/>
        <v>0</v>
      </c>
    </row>
    <row r="27" spans="1:6" s="65" customFormat="1" ht="12.75" outlineLevel="1">
      <c r="A27" s="69">
        <f t="shared" si="0"/>
        <v>8</v>
      </c>
      <c r="B27" s="68" t="s">
        <v>117</v>
      </c>
      <c r="C27" s="67">
        <v>45</v>
      </c>
      <c r="D27" s="67" t="s">
        <v>42</v>
      </c>
      <c r="E27" s="66">
        <v>0</v>
      </c>
      <c r="F27" s="66">
        <f t="shared" si="1"/>
        <v>0</v>
      </c>
    </row>
    <row r="28" spans="1:6" s="65" customFormat="1" ht="12.75" outlineLevel="1">
      <c r="A28" s="69">
        <f t="shared" si="0"/>
        <v>9</v>
      </c>
      <c r="B28" s="68" t="s">
        <v>116</v>
      </c>
      <c r="C28" s="67">
        <v>45</v>
      </c>
      <c r="D28" s="67" t="s">
        <v>42</v>
      </c>
      <c r="E28" s="66">
        <v>0</v>
      </c>
      <c r="F28" s="66">
        <f t="shared" si="1"/>
        <v>0</v>
      </c>
    </row>
    <row r="29" spans="1:6" s="65" customFormat="1" ht="12.75" outlineLevel="1">
      <c r="A29" s="69">
        <f t="shared" si="0"/>
        <v>10</v>
      </c>
      <c r="B29" s="68" t="s">
        <v>115</v>
      </c>
      <c r="C29" s="67">
        <v>155</v>
      </c>
      <c r="D29" s="67" t="s">
        <v>42</v>
      </c>
      <c r="E29" s="66">
        <v>0</v>
      </c>
      <c r="F29" s="66">
        <f t="shared" si="1"/>
        <v>0</v>
      </c>
    </row>
    <row r="30" spans="1:6" s="65" customFormat="1" ht="12.75" outlineLevel="1">
      <c r="A30" s="69">
        <f t="shared" si="0"/>
        <v>11</v>
      </c>
      <c r="B30" s="68" t="s">
        <v>114</v>
      </c>
      <c r="C30" s="67">
        <v>4</v>
      </c>
      <c r="D30" s="67" t="s">
        <v>40</v>
      </c>
      <c r="E30" s="66">
        <v>0</v>
      </c>
      <c r="F30" s="66">
        <f t="shared" si="1"/>
        <v>0</v>
      </c>
    </row>
    <row r="31" spans="1:6" s="65" customFormat="1" ht="12.75" outlineLevel="1">
      <c r="A31" s="69">
        <f t="shared" si="0"/>
        <v>12</v>
      </c>
      <c r="B31" s="68" t="s">
        <v>113</v>
      </c>
      <c r="C31" s="67">
        <v>3</v>
      </c>
      <c r="D31" s="67" t="s">
        <v>40</v>
      </c>
      <c r="E31" s="66">
        <v>0</v>
      </c>
      <c r="F31" s="66">
        <f t="shared" si="1"/>
        <v>0</v>
      </c>
    </row>
    <row r="32" spans="1:6" s="65" customFormat="1" ht="12.75" outlineLevel="1">
      <c r="A32" s="69">
        <f>MAX(A15:A31)+1</f>
        <v>13</v>
      </c>
      <c r="B32" s="68" t="s">
        <v>112</v>
      </c>
      <c r="C32" s="67">
        <v>30</v>
      </c>
      <c r="D32" s="67" t="s">
        <v>42</v>
      </c>
      <c r="E32" s="66">
        <v>0</v>
      </c>
      <c r="F32" s="66">
        <f t="shared" si="1"/>
        <v>0</v>
      </c>
    </row>
    <row r="33" spans="1:6" s="65" customFormat="1" ht="12.75" outlineLevel="1">
      <c r="A33" s="69">
        <f>MAX(A16:A32)+1</f>
        <v>14</v>
      </c>
      <c r="B33" s="68" t="s">
        <v>111</v>
      </c>
      <c r="C33" s="67">
        <v>25</v>
      </c>
      <c r="D33" s="67" t="s">
        <v>42</v>
      </c>
      <c r="E33" s="66">
        <v>0</v>
      </c>
      <c r="F33" s="66">
        <f t="shared" si="1"/>
        <v>0</v>
      </c>
    </row>
    <row r="34" spans="1:6" s="65" customFormat="1" ht="12.75" outlineLevel="1">
      <c r="A34" s="69">
        <f>MAX(A17:A33)+1</f>
        <v>15</v>
      </c>
      <c r="B34" s="68" t="s">
        <v>110</v>
      </c>
      <c r="C34" s="67">
        <v>55</v>
      </c>
      <c r="D34" s="67" t="s">
        <v>42</v>
      </c>
      <c r="E34" s="66">
        <v>0</v>
      </c>
      <c r="F34" s="66">
        <f t="shared" si="1"/>
        <v>0</v>
      </c>
    </row>
    <row r="35" spans="1:6" s="65" customFormat="1" ht="25.5" outlineLevel="1">
      <c r="A35" s="69">
        <f>MAX(A18:A34)+1</f>
        <v>16</v>
      </c>
      <c r="B35" s="68" t="s">
        <v>109</v>
      </c>
      <c r="C35" s="67">
        <v>1</v>
      </c>
      <c r="D35" s="67" t="s">
        <v>38</v>
      </c>
      <c r="E35" s="66">
        <v>0</v>
      </c>
      <c r="F35" s="66">
        <f t="shared" si="1"/>
        <v>0</v>
      </c>
    </row>
    <row r="36" spans="1:6" s="65" customFormat="1" ht="12.75" outlineLevel="1">
      <c r="A36" s="69">
        <f>MAX(A28:A35)+1</f>
        <v>17</v>
      </c>
      <c r="B36" s="68" t="s">
        <v>108</v>
      </c>
      <c r="C36" s="67">
        <v>25</v>
      </c>
      <c r="D36" s="67" t="s">
        <v>42</v>
      </c>
      <c r="E36" s="66">
        <v>0</v>
      </c>
      <c r="F36" s="66">
        <f t="shared" si="1"/>
        <v>0</v>
      </c>
    </row>
    <row r="37" spans="1:6" s="65" customFormat="1" ht="12.75" outlineLevel="1">
      <c r="A37" s="69">
        <f>MAX(A29:A36)+1</f>
        <v>18</v>
      </c>
      <c r="B37" s="68" t="s">
        <v>107</v>
      </c>
      <c r="C37" s="67">
        <v>150</v>
      </c>
      <c r="D37" s="67" t="s">
        <v>42</v>
      </c>
      <c r="E37" s="66">
        <v>0</v>
      </c>
      <c r="F37" s="66">
        <f t="shared" si="1"/>
        <v>0</v>
      </c>
    </row>
    <row r="38" spans="1:6" s="65" customFormat="1" ht="12.75" outlineLevel="1">
      <c r="A38" s="69">
        <f>MAX(A30:A37)+1</f>
        <v>19</v>
      </c>
      <c r="B38" s="68" t="s">
        <v>106</v>
      </c>
      <c r="C38" s="67">
        <v>30</v>
      </c>
      <c r="D38" s="67" t="s">
        <v>42</v>
      </c>
      <c r="E38" s="66">
        <v>0</v>
      </c>
      <c r="F38" s="66">
        <f t="shared" si="1"/>
        <v>0</v>
      </c>
    </row>
    <row r="39" spans="1:6" s="61" customFormat="1" ht="11.25" customHeight="1" outlineLevel="1">
      <c r="A39" s="62"/>
      <c r="B39" s="64"/>
      <c r="C39" s="63"/>
      <c r="D39" s="62"/>
      <c r="E39" s="62"/>
      <c r="F39" s="62"/>
    </row>
    <row r="40" spans="1:6" s="82" customFormat="1" ht="11.25" customHeight="1" outlineLevel="1">
      <c r="A40" s="83"/>
      <c r="B40" s="85"/>
      <c r="C40" s="84"/>
      <c r="D40" s="83"/>
      <c r="E40" s="83"/>
      <c r="F40" s="83"/>
    </row>
    <row r="41" spans="1:6" s="75" customFormat="1" ht="24" customHeight="1">
      <c r="A41" s="81" t="s">
        <v>105</v>
      </c>
      <c r="B41" s="80"/>
      <c r="C41" s="79"/>
      <c r="D41" s="78"/>
      <c r="E41" s="77"/>
      <c r="F41" s="76">
        <f>SUBTOTAL(9,F42:F54)</f>
        <v>0</v>
      </c>
    </row>
    <row r="42" spans="1:6" s="70" customFormat="1" ht="9" customHeight="1" outlineLevel="1">
      <c r="A42" s="74"/>
      <c r="B42" s="73"/>
      <c r="C42" s="72"/>
      <c r="D42" s="72"/>
      <c r="E42" s="71"/>
      <c r="F42" s="71"/>
    </row>
    <row r="43" spans="1:6" s="65" customFormat="1" ht="12.75" outlineLevel="1">
      <c r="A43" s="69">
        <f t="shared" ref="A43:A52" si="2">MAX(A35:A42)+1</f>
        <v>20</v>
      </c>
      <c r="B43" s="68" t="s">
        <v>104</v>
      </c>
      <c r="C43" s="67">
        <v>4</v>
      </c>
      <c r="D43" s="67" t="s">
        <v>40</v>
      </c>
      <c r="E43" s="66">
        <v>0</v>
      </c>
      <c r="F43" s="66">
        <f t="shared" ref="F43:F52" si="3">ROUND(E43*C43,1)</f>
        <v>0</v>
      </c>
    </row>
    <row r="44" spans="1:6" s="65" customFormat="1" ht="25.5" outlineLevel="1">
      <c r="A44" s="69">
        <f t="shared" si="2"/>
        <v>21</v>
      </c>
      <c r="B44" s="68" t="s">
        <v>103</v>
      </c>
      <c r="C44" s="67">
        <v>1</v>
      </c>
      <c r="D44" s="67" t="s">
        <v>40</v>
      </c>
      <c r="E44" s="66">
        <v>0</v>
      </c>
      <c r="F44" s="66">
        <f t="shared" si="3"/>
        <v>0</v>
      </c>
    </row>
    <row r="45" spans="1:6" s="65" customFormat="1" ht="12.75" outlineLevel="1">
      <c r="A45" s="69">
        <f t="shared" si="2"/>
        <v>22</v>
      </c>
      <c r="B45" s="68" t="s">
        <v>102</v>
      </c>
      <c r="C45" s="67">
        <v>18</v>
      </c>
      <c r="D45" s="67" t="s">
        <v>40</v>
      </c>
      <c r="E45" s="66">
        <v>0</v>
      </c>
      <c r="F45" s="66">
        <f t="shared" si="3"/>
        <v>0</v>
      </c>
    </row>
    <row r="46" spans="1:6" s="65" customFormat="1" ht="12.75" outlineLevel="1">
      <c r="A46" s="69">
        <f t="shared" si="2"/>
        <v>23</v>
      </c>
      <c r="B46" s="68" t="s">
        <v>101</v>
      </c>
      <c r="C46" s="67">
        <v>8</v>
      </c>
      <c r="D46" s="67" t="s">
        <v>40</v>
      </c>
      <c r="E46" s="66">
        <v>0</v>
      </c>
      <c r="F46" s="66">
        <f t="shared" si="3"/>
        <v>0</v>
      </c>
    </row>
    <row r="47" spans="1:6" s="65" customFormat="1" ht="25.5" outlineLevel="1">
      <c r="A47" s="69">
        <f t="shared" si="2"/>
        <v>24</v>
      </c>
      <c r="B47" s="68" t="s">
        <v>100</v>
      </c>
      <c r="C47" s="67">
        <v>4</v>
      </c>
      <c r="D47" s="67" t="s">
        <v>40</v>
      </c>
      <c r="E47" s="66">
        <v>0</v>
      </c>
      <c r="F47" s="66">
        <f t="shared" si="3"/>
        <v>0</v>
      </c>
    </row>
    <row r="48" spans="1:6" s="65" customFormat="1" ht="12.75" outlineLevel="1">
      <c r="A48" s="69">
        <f t="shared" si="2"/>
        <v>25</v>
      </c>
      <c r="B48" s="68" t="s">
        <v>99</v>
      </c>
      <c r="C48" s="67">
        <v>5</v>
      </c>
      <c r="D48" s="67" t="s">
        <v>40</v>
      </c>
      <c r="E48" s="66">
        <v>0</v>
      </c>
      <c r="F48" s="66">
        <f t="shared" si="3"/>
        <v>0</v>
      </c>
    </row>
    <row r="49" spans="1:6" s="65" customFormat="1" ht="25.5" outlineLevel="1">
      <c r="A49" s="69">
        <f t="shared" si="2"/>
        <v>26</v>
      </c>
      <c r="B49" s="68" t="s">
        <v>98</v>
      </c>
      <c r="C49" s="67">
        <v>5</v>
      </c>
      <c r="D49" s="67" t="s">
        <v>40</v>
      </c>
      <c r="E49" s="66">
        <v>0</v>
      </c>
      <c r="F49" s="66">
        <f t="shared" si="3"/>
        <v>0</v>
      </c>
    </row>
    <row r="50" spans="1:6" s="65" customFormat="1" ht="25.5" outlineLevel="1">
      <c r="A50" s="69">
        <f t="shared" si="2"/>
        <v>27</v>
      </c>
      <c r="B50" s="68" t="s">
        <v>97</v>
      </c>
      <c r="C50" s="67">
        <v>2</v>
      </c>
      <c r="D50" s="67" t="s">
        <v>40</v>
      </c>
      <c r="E50" s="66">
        <v>0</v>
      </c>
      <c r="F50" s="66">
        <f t="shared" si="3"/>
        <v>0</v>
      </c>
    </row>
    <row r="51" spans="1:6" s="65" customFormat="1" ht="25.5" outlineLevel="1">
      <c r="A51" s="69">
        <f t="shared" si="2"/>
        <v>28</v>
      </c>
      <c r="B51" s="68" t="s">
        <v>96</v>
      </c>
      <c r="C51" s="67">
        <v>2</v>
      </c>
      <c r="D51" s="67" t="s">
        <v>40</v>
      </c>
      <c r="E51" s="66">
        <v>0</v>
      </c>
      <c r="F51" s="66">
        <f t="shared" si="3"/>
        <v>0</v>
      </c>
    </row>
    <row r="52" spans="1:6" s="65" customFormat="1" ht="12.75" outlineLevel="1">
      <c r="A52" s="69">
        <f t="shared" si="2"/>
        <v>29</v>
      </c>
      <c r="B52" s="68" t="s">
        <v>95</v>
      </c>
      <c r="C52" s="67">
        <v>1</v>
      </c>
      <c r="D52" s="67" t="s">
        <v>38</v>
      </c>
      <c r="E52" s="66">
        <v>0</v>
      </c>
      <c r="F52" s="66">
        <f t="shared" si="3"/>
        <v>0</v>
      </c>
    </row>
    <row r="53" spans="1:6" s="61" customFormat="1" ht="11.25" customHeight="1" outlineLevel="1">
      <c r="A53" s="62"/>
      <c r="B53" s="64"/>
      <c r="C53" s="63"/>
      <c r="D53" s="62"/>
      <c r="E53" s="62"/>
      <c r="F53" s="62"/>
    </row>
    <row r="54" spans="1:6" s="82" customFormat="1" ht="11.25" customHeight="1" outlineLevel="1">
      <c r="A54" s="83"/>
      <c r="B54" s="85"/>
      <c r="C54" s="84"/>
      <c r="D54" s="83"/>
      <c r="E54" s="83"/>
      <c r="F54" s="83"/>
    </row>
    <row r="55" spans="1:6" s="75" customFormat="1" ht="24" customHeight="1">
      <c r="A55" s="81" t="s">
        <v>94</v>
      </c>
      <c r="B55" s="80"/>
      <c r="C55" s="79"/>
      <c r="D55" s="78"/>
      <c r="E55" s="77"/>
      <c r="F55" s="76">
        <f>SUBTOTAL(9,F56:F69)</f>
        <v>0</v>
      </c>
    </row>
    <row r="56" spans="1:6" s="70" customFormat="1" ht="9" customHeight="1" outlineLevel="1">
      <c r="A56" s="74"/>
      <c r="B56" s="73"/>
      <c r="C56" s="72"/>
      <c r="D56" s="72"/>
      <c r="E56" s="71"/>
      <c r="F56" s="71"/>
    </row>
    <row r="57" spans="1:6" s="65" customFormat="1" ht="12.75" outlineLevel="1">
      <c r="A57" s="69">
        <f>MAX(A49:A56)+1</f>
        <v>30</v>
      </c>
      <c r="B57" s="68" t="s">
        <v>93</v>
      </c>
      <c r="C57" s="67">
        <v>7</v>
      </c>
      <c r="D57" s="67" t="s">
        <v>40</v>
      </c>
      <c r="E57" s="66">
        <v>0</v>
      </c>
      <c r="F57" s="66">
        <f t="shared" ref="F57:F67" si="4">ROUND(E57*C57,1)</f>
        <v>0</v>
      </c>
    </row>
    <row r="58" spans="1:6" s="65" customFormat="1" ht="12.75" outlineLevel="1">
      <c r="A58" s="69">
        <f>MAX(A41:A57)+1</f>
        <v>31</v>
      </c>
      <c r="B58" s="68" t="s">
        <v>92</v>
      </c>
      <c r="C58" s="67">
        <v>4</v>
      </c>
      <c r="D58" s="67" t="s">
        <v>40</v>
      </c>
      <c r="E58" s="66">
        <v>0</v>
      </c>
      <c r="F58" s="66">
        <f t="shared" si="4"/>
        <v>0</v>
      </c>
    </row>
    <row r="59" spans="1:6" s="65" customFormat="1" ht="12.75" outlineLevel="1">
      <c r="A59" s="69">
        <f>MAX(A42:A58)+1</f>
        <v>32</v>
      </c>
      <c r="B59" s="68" t="s">
        <v>91</v>
      </c>
      <c r="C59" s="67">
        <v>2</v>
      </c>
      <c r="D59" s="67" t="s">
        <v>40</v>
      </c>
      <c r="E59" s="66">
        <v>0</v>
      </c>
      <c r="F59" s="66">
        <f t="shared" si="4"/>
        <v>0</v>
      </c>
    </row>
    <row r="60" spans="1:6" s="65" customFormat="1" ht="12.75" outlineLevel="1">
      <c r="A60" s="69">
        <f>MAX(A43:A59)+1</f>
        <v>33</v>
      </c>
      <c r="B60" s="68" t="s">
        <v>90</v>
      </c>
      <c r="C60" s="67">
        <v>3</v>
      </c>
      <c r="D60" s="67" t="s">
        <v>40</v>
      </c>
      <c r="E60" s="66">
        <v>0</v>
      </c>
      <c r="F60" s="66">
        <f t="shared" si="4"/>
        <v>0</v>
      </c>
    </row>
    <row r="61" spans="1:6" s="65" customFormat="1" ht="25.5" outlineLevel="1">
      <c r="A61" s="69">
        <f>MAX(A44:A60)+1</f>
        <v>34</v>
      </c>
      <c r="B61" s="68" t="s">
        <v>89</v>
      </c>
      <c r="C61" s="67">
        <v>7</v>
      </c>
      <c r="D61" s="67" t="s">
        <v>40</v>
      </c>
      <c r="E61" s="66">
        <v>0</v>
      </c>
      <c r="F61" s="66">
        <f t="shared" si="4"/>
        <v>0</v>
      </c>
    </row>
    <row r="62" spans="1:6" s="65" customFormat="1" ht="25.5" outlineLevel="1">
      <c r="A62" s="69">
        <f t="shared" ref="A62:A67" si="5">MAX(A54:A61)+1</f>
        <v>35</v>
      </c>
      <c r="B62" s="68" t="s">
        <v>88</v>
      </c>
      <c r="C62" s="67">
        <v>3</v>
      </c>
      <c r="D62" s="67" t="s">
        <v>40</v>
      </c>
      <c r="E62" s="66">
        <v>0</v>
      </c>
      <c r="F62" s="66">
        <f t="shared" si="4"/>
        <v>0</v>
      </c>
    </row>
    <row r="63" spans="1:6" s="65" customFormat="1" ht="25.5" outlineLevel="1">
      <c r="A63" s="69">
        <f t="shared" si="5"/>
        <v>36</v>
      </c>
      <c r="B63" s="68" t="s">
        <v>87</v>
      </c>
      <c r="C63" s="67">
        <v>2</v>
      </c>
      <c r="D63" s="67" t="s">
        <v>40</v>
      </c>
      <c r="E63" s="66">
        <v>0</v>
      </c>
      <c r="F63" s="66">
        <f t="shared" si="4"/>
        <v>0</v>
      </c>
    </row>
    <row r="64" spans="1:6" s="65" customFormat="1" ht="12.75" outlineLevel="1">
      <c r="A64" s="69">
        <f t="shared" si="5"/>
        <v>37</v>
      </c>
      <c r="B64" s="68" t="s">
        <v>86</v>
      </c>
      <c r="C64" s="67">
        <v>33</v>
      </c>
      <c r="D64" s="67" t="s">
        <v>40</v>
      </c>
      <c r="E64" s="66">
        <v>0</v>
      </c>
      <c r="F64" s="66">
        <f t="shared" si="4"/>
        <v>0</v>
      </c>
    </row>
    <row r="65" spans="1:6" s="65" customFormat="1" ht="25.5" outlineLevel="1">
      <c r="A65" s="69">
        <f t="shared" si="5"/>
        <v>38</v>
      </c>
      <c r="B65" s="68" t="s">
        <v>85</v>
      </c>
      <c r="C65" s="67">
        <v>1</v>
      </c>
      <c r="D65" s="67" t="s">
        <v>40</v>
      </c>
      <c r="E65" s="66">
        <v>0</v>
      </c>
      <c r="F65" s="66">
        <f t="shared" si="4"/>
        <v>0</v>
      </c>
    </row>
    <row r="66" spans="1:6" s="65" customFormat="1" ht="25.5" outlineLevel="1">
      <c r="A66" s="69">
        <f t="shared" si="5"/>
        <v>39</v>
      </c>
      <c r="B66" s="68" t="s">
        <v>84</v>
      </c>
      <c r="C66" s="67">
        <v>3</v>
      </c>
      <c r="D66" s="67" t="s">
        <v>40</v>
      </c>
      <c r="E66" s="66">
        <v>0</v>
      </c>
      <c r="F66" s="66">
        <f t="shared" si="4"/>
        <v>0</v>
      </c>
    </row>
    <row r="67" spans="1:6" s="65" customFormat="1" ht="25.5" outlineLevel="1">
      <c r="A67" s="69">
        <f t="shared" si="5"/>
        <v>40</v>
      </c>
      <c r="B67" s="68" t="s">
        <v>83</v>
      </c>
      <c r="C67" s="67">
        <v>2</v>
      </c>
      <c r="D67" s="67" t="s">
        <v>40</v>
      </c>
      <c r="E67" s="66">
        <v>0</v>
      </c>
      <c r="F67" s="66">
        <f t="shared" si="4"/>
        <v>0</v>
      </c>
    </row>
    <row r="68" spans="1:6" s="61" customFormat="1" ht="11.25" customHeight="1" outlineLevel="1">
      <c r="A68" s="62"/>
      <c r="B68" s="64"/>
      <c r="C68" s="63"/>
      <c r="D68" s="62"/>
      <c r="E68" s="62"/>
      <c r="F68" s="62"/>
    </row>
    <row r="69" spans="1:6" s="82" customFormat="1" ht="11.25" customHeight="1" outlineLevel="1">
      <c r="A69" s="83"/>
      <c r="B69" s="85"/>
      <c r="C69" s="84"/>
      <c r="D69" s="83"/>
      <c r="E69" s="83"/>
      <c r="F69" s="83"/>
    </row>
    <row r="70" spans="1:6" s="75" customFormat="1" ht="24" customHeight="1">
      <c r="A70" s="81" t="s">
        <v>82</v>
      </c>
      <c r="B70" s="80"/>
      <c r="C70" s="79"/>
      <c r="D70" s="78"/>
      <c r="E70" s="77"/>
      <c r="F70" s="76">
        <f>SUBTOTAL(9,F71:F82)</f>
        <v>0</v>
      </c>
    </row>
    <row r="71" spans="1:6" s="70" customFormat="1" ht="9" customHeight="1" outlineLevel="1">
      <c r="A71" s="74"/>
      <c r="B71" s="73"/>
      <c r="C71" s="72"/>
      <c r="D71" s="72"/>
      <c r="E71" s="71"/>
      <c r="F71" s="71"/>
    </row>
    <row r="72" spans="1:6" s="65" customFormat="1" ht="25.5" outlineLevel="1">
      <c r="A72" s="69">
        <f t="shared" ref="A72:A80" si="6">MAX(A64:A71)+1</f>
        <v>41</v>
      </c>
      <c r="B72" s="68" t="s">
        <v>81</v>
      </c>
      <c r="C72" s="67">
        <v>80</v>
      </c>
      <c r="D72" s="67" t="s">
        <v>42</v>
      </c>
      <c r="E72" s="66">
        <v>0</v>
      </c>
      <c r="F72" s="66">
        <f t="shared" ref="F72:F80" si="7">ROUND(E72*C72,1)</f>
        <v>0</v>
      </c>
    </row>
    <row r="73" spans="1:6" s="65" customFormat="1" ht="25.5" outlineLevel="1">
      <c r="A73" s="69">
        <f t="shared" si="6"/>
        <v>42</v>
      </c>
      <c r="B73" s="68" t="s">
        <v>80</v>
      </c>
      <c r="C73" s="67">
        <v>8</v>
      </c>
      <c r="D73" s="67" t="s">
        <v>40</v>
      </c>
      <c r="E73" s="66">
        <v>0</v>
      </c>
      <c r="F73" s="66">
        <f t="shared" si="7"/>
        <v>0</v>
      </c>
    </row>
    <row r="74" spans="1:6" s="65" customFormat="1" ht="25.5" outlineLevel="1">
      <c r="A74" s="69">
        <f t="shared" si="6"/>
        <v>43</v>
      </c>
      <c r="B74" s="68" t="s">
        <v>79</v>
      </c>
      <c r="C74" s="67">
        <v>65</v>
      </c>
      <c r="D74" s="67" t="s">
        <v>40</v>
      </c>
      <c r="E74" s="66">
        <v>0</v>
      </c>
      <c r="F74" s="66">
        <f t="shared" si="7"/>
        <v>0</v>
      </c>
    </row>
    <row r="75" spans="1:6" s="65" customFormat="1" ht="25.5" outlineLevel="1">
      <c r="A75" s="69">
        <f t="shared" si="6"/>
        <v>44</v>
      </c>
      <c r="B75" s="68" t="s">
        <v>78</v>
      </c>
      <c r="C75" s="67">
        <v>3</v>
      </c>
      <c r="D75" s="67" t="s">
        <v>40</v>
      </c>
      <c r="E75" s="66">
        <v>0</v>
      </c>
      <c r="F75" s="66">
        <f t="shared" si="7"/>
        <v>0</v>
      </c>
    </row>
    <row r="76" spans="1:6" s="65" customFormat="1" ht="12.75" outlineLevel="1">
      <c r="A76" s="69">
        <f t="shared" si="6"/>
        <v>45</v>
      </c>
      <c r="B76" s="68" t="s">
        <v>77</v>
      </c>
      <c r="C76" s="67">
        <v>25</v>
      </c>
      <c r="D76" s="67" t="s">
        <v>40</v>
      </c>
      <c r="E76" s="66">
        <v>0</v>
      </c>
      <c r="F76" s="66">
        <f t="shared" si="7"/>
        <v>0</v>
      </c>
    </row>
    <row r="77" spans="1:6" s="65" customFormat="1" ht="12.75" outlineLevel="1">
      <c r="A77" s="69">
        <f t="shared" si="6"/>
        <v>46</v>
      </c>
      <c r="B77" s="68" t="s">
        <v>76</v>
      </c>
      <c r="C77" s="67">
        <v>12</v>
      </c>
      <c r="D77" s="67" t="s">
        <v>40</v>
      </c>
      <c r="E77" s="66">
        <v>0</v>
      </c>
      <c r="F77" s="66">
        <f t="shared" si="7"/>
        <v>0</v>
      </c>
    </row>
    <row r="78" spans="1:6" s="65" customFormat="1" ht="12.75" outlineLevel="1">
      <c r="A78" s="69">
        <f t="shared" si="6"/>
        <v>47</v>
      </c>
      <c r="B78" s="68" t="s">
        <v>75</v>
      </c>
      <c r="C78" s="67">
        <v>1</v>
      </c>
      <c r="D78" s="67" t="s">
        <v>38</v>
      </c>
      <c r="E78" s="66">
        <v>0</v>
      </c>
      <c r="F78" s="66">
        <f t="shared" si="7"/>
        <v>0</v>
      </c>
    </row>
    <row r="79" spans="1:6" s="65" customFormat="1" ht="25.5" outlineLevel="1">
      <c r="A79" s="69">
        <f t="shared" si="6"/>
        <v>48</v>
      </c>
      <c r="B79" s="68" t="s">
        <v>74</v>
      </c>
      <c r="C79" s="67">
        <v>1</v>
      </c>
      <c r="D79" s="67" t="s">
        <v>38</v>
      </c>
      <c r="E79" s="66">
        <v>0</v>
      </c>
      <c r="F79" s="66">
        <f t="shared" si="7"/>
        <v>0</v>
      </c>
    </row>
    <row r="80" spans="1:6" s="65" customFormat="1" ht="12.75" outlineLevel="1">
      <c r="A80" s="69">
        <f t="shared" si="6"/>
        <v>49</v>
      </c>
      <c r="B80" s="68" t="s">
        <v>73</v>
      </c>
      <c r="C80" s="67">
        <v>1</v>
      </c>
      <c r="D80" s="67" t="s">
        <v>38</v>
      </c>
      <c r="E80" s="66">
        <v>0</v>
      </c>
      <c r="F80" s="66">
        <f t="shared" si="7"/>
        <v>0</v>
      </c>
    </row>
    <row r="81" spans="1:6" s="61" customFormat="1" ht="11.25" customHeight="1" outlineLevel="1">
      <c r="A81" s="62"/>
      <c r="B81" s="64"/>
      <c r="C81" s="63"/>
      <c r="D81" s="62"/>
      <c r="E81" s="62"/>
      <c r="F81" s="62"/>
    </row>
    <row r="82" spans="1:6" s="82" customFormat="1" ht="11.25" customHeight="1" outlineLevel="1">
      <c r="A82" s="83"/>
      <c r="B82" s="85"/>
      <c r="C82" s="84"/>
      <c r="D82" s="83"/>
      <c r="E82" s="83"/>
      <c r="F82" s="83"/>
    </row>
    <row r="83" spans="1:6" s="75" customFormat="1" ht="24" customHeight="1">
      <c r="A83" s="81" t="s">
        <v>72</v>
      </c>
      <c r="B83" s="80"/>
      <c r="C83" s="79"/>
      <c r="D83" s="78"/>
      <c r="E83" s="77"/>
      <c r="F83" s="76">
        <f>SUBTOTAL(9,F84:F89)</f>
        <v>0</v>
      </c>
    </row>
    <row r="84" spans="1:6" s="70" customFormat="1" ht="9" customHeight="1" outlineLevel="1">
      <c r="A84" s="74"/>
      <c r="B84" s="73"/>
      <c r="C84" s="72"/>
      <c r="D84" s="72"/>
      <c r="E84" s="71"/>
      <c r="F84" s="71"/>
    </row>
    <row r="85" spans="1:6" s="65" customFormat="1" ht="63.75" outlineLevel="1">
      <c r="A85" s="69">
        <f>MAX(A68:A84)+1</f>
        <v>50</v>
      </c>
      <c r="B85" s="68" t="s">
        <v>71</v>
      </c>
      <c r="C85" s="67">
        <v>1</v>
      </c>
      <c r="D85" s="67" t="s">
        <v>40</v>
      </c>
      <c r="E85" s="66">
        <v>0</v>
      </c>
      <c r="F85" s="66">
        <f>ROUND(E85*C85,1)</f>
        <v>0</v>
      </c>
    </row>
    <row r="86" spans="1:6" s="65" customFormat="1" ht="63.75" outlineLevel="1">
      <c r="A86" s="69">
        <f>MAX(A69:A85)+1</f>
        <v>51</v>
      </c>
      <c r="B86" s="68" t="s">
        <v>70</v>
      </c>
      <c r="C86" s="67">
        <v>1</v>
      </c>
      <c r="D86" s="67" t="s">
        <v>40</v>
      </c>
      <c r="E86" s="66">
        <v>0</v>
      </c>
      <c r="F86" s="66">
        <f>ROUND(E86*C86,1)</f>
        <v>0</v>
      </c>
    </row>
    <row r="87" spans="1:6" s="65" customFormat="1" ht="25.5" outlineLevel="1">
      <c r="A87" s="69">
        <f>MAX(A70:A86)+1</f>
        <v>52</v>
      </c>
      <c r="B87" s="68" t="s">
        <v>69</v>
      </c>
      <c r="C87" s="67">
        <v>1</v>
      </c>
      <c r="D87" s="67" t="s">
        <v>40</v>
      </c>
      <c r="E87" s="66">
        <v>0</v>
      </c>
      <c r="F87" s="66">
        <f>ROUND(E87*C87,1)</f>
        <v>0</v>
      </c>
    </row>
    <row r="88" spans="1:6" s="61" customFormat="1" ht="11.25" customHeight="1" outlineLevel="1">
      <c r="A88" s="62"/>
      <c r="B88" s="64"/>
      <c r="C88" s="63"/>
      <c r="D88" s="62"/>
      <c r="E88" s="62"/>
      <c r="F88" s="62"/>
    </row>
    <row r="89" spans="1:6" s="82" customFormat="1" ht="11.25" customHeight="1" outlineLevel="1">
      <c r="A89" s="83"/>
      <c r="B89" s="85"/>
      <c r="C89" s="84"/>
      <c r="D89" s="83"/>
      <c r="E89" s="83"/>
      <c r="F89" s="83"/>
    </row>
    <row r="90" spans="1:6" s="75" customFormat="1" ht="24" customHeight="1">
      <c r="A90" s="81" t="s">
        <v>68</v>
      </c>
      <c r="B90" s="80"/>
      <c r="C90" s="79"/>
      <c r="D90" s="78"/>
      <c r="E90" s="77"/>
      <c r="F90" s="76">
        <f>SUBTOTAL(9,F91:F96)</f>
        <v>0</v>
      </c>
    </row>
    <row r="91" spans="1:6" s="70" customFormat="1" ht="9" customHeight="1" outlineLevel="1">
      <c r="A91" s="74"/>
      <c r="B91" s="73"/>
      <c r="C91" s="72"/>
      <c r="D91" s="72"/>
      <c r="E91" s="71"/>
      <c r="F91" s="71"/>
    </row>
    <row r="92" spans="1:6" s="65" customFormat="1" ht="63.75" outlineLevel="1">
      <c r="A92" s="69">
        <f>MAX(A84:A91)+1</f>
        <v>53</v>
      </c>
      <c r="B92" s="68" t="s">
        <v>67</v>
      </c>
      <c r="C92" s="67">
        <v>1</v>
      </c>
      <c r="D92" s="67" t="s">
        <v>40</v>
      </c>
      <c r="E92" s="66">
        <v>0</v>
      </c>
      <c r="F92" s="66">
        <f>ROUND(E92*C92,1)</f>
        <v>0</v>
      </c>
    </row>
    <row r="93" spans="1:6" s="65" customFormat="1" ht="25.5" outlineLevel="1">
      <c r="A93" s="69">
        <f>MAX(A85:A92)+1</f>
        <v>54</v>
      </c>
      <c r="B93" s="68" t="s">
        <v>66</v>
      </c>
      <c r="C93" s="67">
        <v>1</v>
      </c>
      <c r="D93" s="67" t="s">
        <v>38</v>
      </c>
      <c r="E93" s="66">
        <v>0</v>
      </c>
      <c r="F93" s="66">
        <f>ROUND(E93*C93,1)</f>
        <v>0</v>
      </c>
    </row>
    <row r="94" spans="1:6" s="65" customFormat="1" ht="25.5" outlineLevel="1">
      <c r="A94" s="69">
        <f>MAX(A86:A93)+1</f>
        <v>55</v>
      </c>
      <c r="B94" s="68" t="s">
        <v>65</v>
      </c>
      <c r="C94" s="67">
        <v>1</v>
      </c>
      <c r="D94" s="67" t="s">
        <v>38</v>
      </c>
      <c r="E94" s="66">
        <v>0</v>
      </c>
      <c r="F94" s="66">
        <f>ROUND(E94*C94,1)</f>
        <v>0</v>
      </c>
    </row>
    <row r="95" spans="1:6" s="61" customFormat="1" ht="11.25" customHeight="1" outlineLevel="1">
      <c r="A95" s="62"/>
      <c r="B95" s="64"/>
      <c r="C95" s="63"/>
      <c r="D95" s="62"/>
      <c r="E95" s="62"/>
      <c r="F95" s="62"/>
    </row>
    <row r="96" spans="1:6" s="82" customFormat="1" ht="11.25" customHeight="1" outlineLevel="1">
      <c r="A96" s="83"/>
      <c r="B96" s="85"/>
      <c r="C96" s="84"/>
      <c r="D96" s="83"/>
      <c r="E96" s="83"/>
      <c r="F96" s="83"/>
    </row>
    <row r="97" spans="1:6" s="75" customFormat="1" ht="24" customHeight="1">
      <c r="A97" s="81" t="s">
        <v>64</v>
      </c>
      <c r="B97" s="80"/>
      <c r="C97" s="79"/>
      <c r="D97" s="78"/>
      <c r="E97" s="77"/>
      <c r="F97" s="76">
        <f>SUBTOTAL(9,F98:F119)</f>
        <v>0</v>
      </c>
    </row>
    <row r="98" spans="1:6" s="70" customFormat="1" ht="9" customHeight="1" outlineLevel="1">
      <c r="A98" s="74"/>
      <c r="B98" s="73"/>
      <c r="C98" s="72"/>
      <c r="D98" s="72"/>
      <c r="E98" s="71"/>
      <c r="F98" s="71"/>
    </row>
    <row r="99" spans="1:6" s="65" customFormat="1" ht="12.75" outlineLevel="1">
      <c r="A99" s="69">
        <f t="shared" ref="A99:A109" si="8">MAX(A91:A98)+1</f>
        <v>56</v>
      </c>
      <c r="B99" s="68" t="s">
        <v>63</v>
      </c>
      <c r="C99" s="67">
        <v>1</v>
      </c>
      <c r="D99" s="67" t="s">
        <v>38</v>
      </c>
      <c r="E99" s="66">
        <v>0</v>
      </c>
      <c r="F99" s="66">
        <f t="shared" ref="F99:F117" si="9">ROUND(E99*C99,1)</f>
        <v>0</v>
      </c>
    </row>
    <row r="100" spans="1:6" s="65" customFormat="1" ht="12.75" outlineLevel="1">
      <c r="A100" s="69">
        <f t="shared" si="8"/>
        <v>57</v>
      </c>
      <c r="B100" s="68" t="s">
        <v>62</v>
      </c>
      <c r="C100" s="67">
        <v>1</v>
      </c>
      <c r="D100" s="67" t="s">
        <v>38</v>
      </c>
      <c r="E100" s="66">
        <v>0</v>
      </c>
      <c r="F100" s="66">
        <f t="shared" si="9"/>
        <v>0</v>
      </c>
    </row>
    <row r="101" spans="1:6" s="65" customFormat="1" ht="25.5" outlineLevel="1">
      <c r="A101" s="69">
        <f t="shared" si="8"/>
        <v>58</v>
      </c>
      <c r="B101" s="68" t="s">
        <v>61</v>
      </c>
      <c r="C101" s="67">
        <v>1</v>
      </c>
      <c r="D101" s="67" t="s">
        <v>38</v>
      </c>
      <c r="E101" s="66">
        <v>0</v>
      </c>
      <c r="F101" s="66">
        <f t="shared" si="9"/>
        <v>0</v>
      </c>
    </row>
    <row r="102" spans="1:6" s="65" customFormat="1" ht="25.5" outlineLevel="1">
      <c r="A102" s="69">
        <f t="shared" si="8"/>
        <v>59</v>
      </c>
      <c r="B102" s="68" t="s">
        <v>60</v>
      </c>
      <c r="C102" s="67">
        <v>1</v>
      </c>
      <c r="D102" s="67" t="s">
        <v>38</v>
      </c>
      <c r="E102" s="66">
        <v>0</v>
      </c>
      <c r="F102" s="66">
        <f t="shared" si="9"/>
        <v>0</v>
      </c>
    </row>
    <row r="103" spans="1:6" s="65" customFormat="1" ht="12.75" outlineLevel="1">
      <c r="A103" s="69">
        <f t="shared" si="8"/>
        <v>60</v>
      </c>
      <c r="B103" s="68" t="s">
        <v>59</v>
      </c>
      <c r="C103" s="67">
        <v>1</v>
      </c>
      <c r="D103" s="67" t="s">
        <v>38</v>
      </c>
      <c r="E103" s="66">
        <v>0</v>
      </c>
      <c r="F103" s="66">
        <f t="shared" si="9"/>
        <v>0</v>
      </c>
    </row>
    <row r="104" spans="1:6" s="65" customFormat="1" ht="25.5" outlineLevel="1">
      <c r="A104" s="69">
        <f t="shared" si="8"/>
        <v>61</v>
      </c>
      <c r="B104" s="68" t="s">
        <v>58</v>
      </c>
      <c r="C104" s="67">
        <v>1</v>
      </c>
      <c r="D104" s="67" t="s">
        <v>38</v>
      </c>
      <c r="E104" s="66">
        <v>0</v>
      </c>
      <c r="F104" s="66">
        <f t="shared" si="9"/>
        <v>0</v>
      </c>
    </row>
    <row r="105" spans="1:6" s="65" customFormat="1" ht="12.75" outlineLevel="1">
      <c r="A105" s="69">
        <f t="shared" si="8"/>
        <v>62</v>
      </c>
      <c r="B105" s="68" t="s">
        <v>57</v>
      </c>
      <c r="C105" s="67">
        <v>1</v>
      </c>
      <c r="D105" s="67" t="s">
        <v>38</v>
      </c>
      <c r="E105" s="66">
        <v>0</v>
      </c>
      <c r="F105" s="66">
        <f t="shared" si="9"/>
        <v>0</v>
      </c>
    </row>
    <row r="106" spans="1:6" s="65" customFormat="1" ht="12.75" outlineLevel="1">
      <c r="A106" s="69">
        <f t="shared" si="8"/>
        <v>63</v>
      </c>
      <c r="B106" s="68" t="s">
        <v>56</v>
      </c>
      <c r="C106" s="67">
        <v>1</v>
      </c>
      <c r="D106" s="67" t="s">
        <v>38</v>
      </c>
      <c r="E106" s="66">
        <v>0</v>
      </c>
      <c r="F106" s="66">
        <f t="shared" si="9"/>
        <v>0</v>
      </c>
    </row>
    <row r="107" spans="1:6" s="65" customFormat="1" ht="12.75" outlineLevel="1">
      <c r="A107" s="69">
        <f t="shared" si="8"/>
        <v>64</v>
      </c>
      <c r="B107" s="68" t="s">
        <v>55</v>
      </c>
      <c r="C107" s="67">
        <v>1</v>
      </c>
      <c r="D107" s="67" t="s">
        <v>38</v>
      </c>
      <c r="E107" s="66">
        <v>0</v>
      </c>
      <c r="F107" s="66">
        <f t="shared" si="9"/>
        <v>0</v>
      </c>
    </row>
    <row r="108" spans="1:6" s="65" customFormat="1" ht="12.75" outlineLevel="1">
      <c r="A108" s="69">
        <f t="shared" si="8"/>
        <v>65</v>
      </c>
      <c r="B108" s="68" t="s">
        <v>54</v>
      </c>
      <c r="C108" s="67">
        <v>1</v>
      </c>
      <c r="D108" s="67" t="s">
        <v>38</v>
      </c>
      <c r="E108" s="66">
        <v>0</v>
      </c>
      <c r="F108" s="66">
        <f t="shared" si="9"/>
        <v>0</v>
      </c>
    </row>
    <row r="109" spans="1:6" s="65" customFormat="1" ht="12.75" outlineLevel="1">
      <c r="A109" s="69">
        <f t="shared" si="8"/>
        <v>66</v>
      </c>
      <c r="B109" s="68" t="s">
        <v>53</v>
      </c>
      <c r="C109" s="67">
        <v>1</v>
      </c>
      <c r="D109" s="67" t="s">
        <v>38</v>
      </c>
      <c r="E109" s="66">
        <v>0</v>
      </c>
      <c r="F109" s="66">
        <f t="shared" si="9"/>
        <v>0</v>
      </c>
    </row>
    <row r="110" spans="1:6" s="65" customFormat="1" ht="12.75" outlineLevel="1">
      <c r="A110" s="69">
        <f>MAX(A93:A109)+1</f>
        <v>67</v>
      </c>
      <c r="B110" s="68" t="s">
        <v>52</v>
      </c>
      <c r="C110" s="67">
        <v>1</v>
      </c>
      <c r="D110" s="67" t="s">
        <v>38</v>
      </c>
      <c r="E110" s="66">
        <v>0</v>
      </c>
      <c r="F110" s="66">
        <f t="shared" si="9"/>
        <v>0</v>
      </c>
    </row>
    <row r="111" spans="1:6" s="65" customFormat="1" ht="12.75" outlineLevel="1">
      <c r="A111" s="69">
        <f>MAX(A94:A110)+1</f>
        <v>68</v>
      </c>
      <c r="B111" s="68" t="s">
        <v>51</v>
      </c>
      <c r="C111" s="67">
        <v>1</v>
      </c>
      <c r="D111" s="67" t="s">
        <v>38</v>
      </c>
      <c r="E111" s="66">
        <v>0</v>
      </c>
      <c r="F111" s="66">
        <f t="shared" si="9"/>
        <v>0</v>
      </c>
    </row>
    <row r="112" spans="1:6" s="65" customFormat="1" ht="12.75" outlineLevel="1">
      <c r="A112" s="69">
        <f>MAX(A95:A111)+1</f>
        <v>69</v>
      </c>
      <c r="B112" s="68" t="s">
        <v>50</v>
      </c>
      <c r="C112" s="67">
        <v>1</v>
      </c>
      <c r="D112" s="67" t="s">
        <v>38</v>
      </c>
      <c r="E112" s="66">
        <v>0</v>
      </c>
      <c r="F112" s="66">
        <f t="shared" si="9"/>
        <v>0</v>
      </c>
    </row>
    <row r="113" spans="1:6" s="65" customFormat="1" ht="12.75" outlineLevel="1">
      <c r="A113" s="69">
        <f>MAX(A96:A112)+1</f>
        <v>70</v>
      </c>
      <c r="B113" s="68" t="s">
        <v>49</v>
      </c>
      <c r="C113" s="67">
        <v>1</v>
      </c>
      <c r="D113" s="67" t="s">
        <v>38</v>
      </c>
      <c r="E113" s="66">
        <v>0</v>
      </c>
      <c r="F113" s="66">
        <f t="shared" si="9"/>
        <v>0</v>
      </c>
    </row>
    <row r="114" spans="1:6" s="65" customFormat="1" ht="12.75" outlineLevel="1">
      <c r="A114" s="69">
        <f>MAX(A106:A113)+1</f>
        <v>71</v>
      </c>
      <c r="B114" s="68" t="s">
        <v>48</v>
      </c>
      <c r="C114" s="67">
        <v>1</v>
      </c>
      <c r="D114" s="67" t="s">
        <v>38</v>
      </c>
      <c r="E114" s="66">
        <v>0</v>
      </c>
      <c r="F114" s="66">
        <f t="shared" si="9"/>
        <v>0</v>
      </c>
    </row>
    <row r="115" spans="1:6" s="65" customFormat="1" ht="12.75" outlineLevel="1">
      <c r="A115" s="69">
        <f>MAX(A107:A114)+1</f>
        <v>72</v>
      </c>
      <c r="B115" s="68" t="s">
        <v>47</v>
      </c>
      <c r="C115" s="67">
        <v>1</v>
      </c>
      <c r="D115" s="67" t="s">
        <v>38</v>
      </c>
      <c r="E115" s="66">
        <v>0</v>
      </c>
      <c r="F115" s="66">
        <f t="shared" si="9"/>
        <v>0</v>
      </c>
    </row>
    <row r="116" spans="1:6" s="65" customFormat="1" ht="25.5" outlineLevel="1">
      <c r="A116" s="69">
        <f>MAX(A108:A115)+1</f>
        <v>73</v>
      </c>
      <c r="B116" s="68" t="s">
        <v>46</v>
      </c>
      <c r="C116" s="67">
        <v>1</v>
      </c>
      <c r="D116" s="67" t="s">
        <v>38</v>
      </c>
      <c r="E116" s="66">
        <v>0</v>
      </c>
      <c r="F116" s="66">
        <f t="shared" si="9"/>
        <v>0</v>
      </c>
    </row>
    <row r="117" spans="1:6" s="65" customFormat="1" ht="12.75" outlineLevel="1">
      <c r="A117" s="69">
        <f>MAX(A109:A116)+1</f>
        <v>74</v>
      </c>
      <c r="B117" s="68" t="s">
        <v>45</v>
      </c>
      <c r="C117" s="67">
        <v>1</v>
      </c>
      <c r="D117" s="67" t="s">
        <v>38</v>
      </c>
      <c r="E117" s="66">
        <v>0</v>
      </c>
      <c r="F117" s="66">
        <f t="shared" si="9"/>
        <v>0</v>
      </c>
    </row>
    <row r="118" spans="1:6" s="61" customFormat="1" ht="11.25" customHeight="1" outlineLevel="1">
      <c r="A118" s="62"/>
      <c r="B118" s="64"/>
      <c r="C118" s="63"/>
      <c r="D118" s="62"/>
      <c r="E118" s="62"/>
      <c r="F118" s="62"/>
    </row>
    <row r="119" spans="1:6" s="82" customFormat="1" ht="11.25" customHeight="1" outlineLevel="1">
      <c r="A119" s="83"/>
      <c r="B119" s="85"/>
      <c r="C119" s="84"/>
      <c r="D119" s="83"/>
      <c r="E119" s="83"/>
      <c r="F119" s="83"/>
    </row>
    <row r="120" spans="1:6" s="75" customFormat="1" ht="24" customHeight="1">
      <c r="A120" s="81" t="s">
        <v>44</v>
      </c>
      <c r="B120" s="80"/>
      <c r="C120" s="79"/>
      <c r="D120" s="78"/>
      <c r="E120" s="77"/>
      <c r="F120" s="76">
        <f>SUBTOTAL(9,F121:F126)</f>
        <v>0</v>
      </c>
    </row>
    <row r="121" spans="1:6" s="70" customFormat="1" ht="9" customHeight="1" outlineLevel="1">
      <c r="A121" s="74"/>
      <c r="B121" s="73"/>
      <c r="C121" s="72"/>
      <c r="D121" s="72"/>
      <c r="E121" s="71"/>
      <c r="F121" s="71"/>
    </row>
    <row r="122" spans="1:6" s="65" customFormat="1" ht="12.75" outlineLevel="1">
      <c r="A122" s="69">
        <f>MAX(A114:A121)+1</f>
        <v>75</v>
      </c>
      <c r="B122" s="68" t="s">
        <v>43</v>
      </c>
      <c r="C122" s="67">
        <v>15</v>
      </c>
      <c r="D122" s="67" t="s">
        <v>42</v>
      </c>
      <c r="E122" s="66">
        <v>0</v>
      </c>
      <c r="F122" s="66">
        <f>ROUND(E122*C122,1)</f>
        <v>0</v>
      </c>
    </row>
    <row r="123" spans="1:6" s="65" customFormat="1" ht="51" outlineLevel="1">
      <c r="A123" s="69">
        <f>MAX(A115:A122)+1</f>
        <v>76</v>
      </c>
      <c r="B123" s="68" t="s">
        <v>41</v>
      </c>
      <c r="C123" s="67">
        <v>1</v>
      </c>
      <c r="D123" s="67" t="s">
        <v>40</v>
      </c>
      <c r="E123" s="66">
        <v>0</v>
      </c>
      <c r="F123" s="66">
        <f>ROUND(E123*C123,1)</f>
        <v>0</v>
      </c>
    </row>
    <row r="124" spans="1:6" s="65" customFormat="1" ht="25.5" outlineLevel="1">
      <c r="A124" s="69">
        <f>MAX(A116:A123)+1</f>
        <v>77</v>
      </c>
      <c r="B124" s="68" t="s">
        <v>39</v>
      </c>
      <c r="C124" s="67">
        <v>1</v>
      </c>
      <c r="D124" s="67" t="s">
        <v>38</v>
      </c>
      <c r="E124" s="66">
        <v>0</v>
      </c>
      <c r="F124" s="66">
        <f>ROUND(E124*C124,1)</f>
        <v>0</v>
      </c>
    </row>
    <row r="125" spans="1:6" s="61" customFormat="1" ht="11.25" customHeight="1" outlineLevel="1">
      <c r="A125" s="62"/>
      <c r="B125" s="64"/>
      <c r="C125" s="63"/>
      <c r="D125" s="62"/>
      <c r="E125" s="62"/>
      <c r="F125" s="62"/>
    </row>
    <row r="126" spans="1:6" s="82" customFormat="1" ht="11.25" customHeight="1" outlineLevel="1">
      <c r="A126" s="83"/>
      <c r="B126" s="85"/>
      <c r="C126" s="84"/>
      <c r="D126" s="83"/>
      <c r="E126" s="83"/>
      <c r="F126" s="83"/>
    </row>
    <row r="127" spans="1:6" s="75" customFormat="1" ht="24" customHeight="1">
      <c r="A127" s="81" t="s">
        <v>37</v>
      </c>
      <c r="B127" s="80"/>
      <c r="C127" s="79"/>
      <c r="D127" s="78"/>
      <c r="E127" s="77"/>
      <c r="F127" s="76">
        <f>SUBTOTAL(9,F128:F132)</f>
        <v>0</v>
      </c>
    </row>
    <row r="128" spans="1:6" s="70" customFormat="1" ht="9" customHeight="1" outlineLevel="1">
      <c r="A128" s="74"/>
      <c r="B128" s="73"/>
      <c r="C128" s="72"/>
      <c r="D128" s="72"/>
      <c r="E128" s="71"/>
      <c r="F128" s="71"/>
    </row>
    <row r="129" spans="1:6" s="65" customFormat="1" ht="12" customHeight="1" outlineLevel="1">
      <c r="A129" s="69">
        <f>MAX(A95:A128)+1</f>
        <v>78</v>
      </c>
      <c r="B129" s="68" t="s">
        <v>36</v>
      </c>
      <c r="C129" s="67">
        <v>1</v>
      </c>
      <c r="D129" s="67" t="s">
        <v>33</v>
      </c>
      <c r="E129" s="66">
        <v>0</v>
      </c>
      <c r="F129" s="66">
        <f>ROUND(E129*C129,1)</f>
        <v>0</v>
      </c>
    </row>
    <row r="130" spans="1:6" s="65" customFormat="1" ht="76.5" outlineLevel="1">
      <c r="A130" s="69"/>
      <c r="B130" s="68" t="s">
        <v>35</v>
      </c>
      <c r="C130" s="67"/>
      <c r="D130" s="67"/>
      <c r="E130" s="66"/>
      <c r="F130" s="66"/>
    </row>
    <row r="131" spans="1:6" s="65" customFormat="1" ht="51" outlineLevel="1">
      <c r="A131" s="69">
        <f>MAX(A127:A130)+1</f>
        <v>79</v>
      </c>
      <c r="B131" s="68" t="s">
        <v>34</v>
      </c>
      <c r="C131" s="67">
        <v>1</v>
      </c>
      <c r="D131" s="67" t="s">
        <v>33</v>
      </c>
      <c r="E131" s="66">
        <v>0</v>
      </c>
      <c r="F131" s="66">
        <f>ROUND(E131*C131,1)</f>
        <v>0</v>
      </c>
    </row>
    <row r="132" spans="1:6" s="61" customFormat="1" ht="11.25" customHeight="1" outlineLevel="1">
      <c r="A132" s="62"/>
      <c r="B132" s="64"/>
      <c r="C132" s="63"/>
      <c r="D132" s="62"/>
      <c r="E132" s="62"/>
      <c r="F132" s="62"/>
    </row>
    <row r="133" spans="1:6" s="39" customFormat="1" ht="24.75" hidden="1" customHeight="1">
      <c r="A133" s="60"/>
      <c r="B133" s="59"/>
      <c r="C133" s="58"/>
      <c r="D133" s="58"/>
      <c r="E133" s="58"/>
      <c r="F133" s="57"/>
    </row>
    <row r="134" spans="1:6" s="39" customFormat="1" ht="24.75" customHeight="1">
      <c r="A134" s="42" t="s">
        <v>32</v>
      </c>
      <c r="B134" s="44"/>
      <c r="C134" s="56"/>
      <c r="D134" s="56"/>
      <c r="E134" s="56"/>
      <c r="F134" s="40">
        <f>SUBTOTAL(9,F16:F133)</f>
        <v>0</v>
      </c>
    </row>
    <row r="135" spans="1:6" s="49" customFormat="1" ht="12">
      <c r="A135" s="55"/>
      <c r="B135" s="54"/>
      <c r="C135" s="53"/>
      <c r="D135" s="52"/>
      <c r="E135" s="51"/>
      <c r="F135" s="50"/>
    </row>
    <row r="136" spans="1:6" s="45" customFormat="1" ht="20.25" customHeight="1">
      <c r="A136" s="48"/>
      <c r="B136" s="48" t="s">
        <v>31</v>
      </c>
      <c r="C136" s="47">
        <v>0.21</v>
      </c>
      <c r="D136" s="341">
        <f>F134</f>
        <v>0</v>
      </c>
      <c r="E136" s="341"/>
      <c r="F136" s="46">
        <f>ROUND(C136*D136,0)</f>
        <v>0</v>
      </c>
    </row>
    <row r="137" spans="1:6" s="45" customFormat="1" ht="20.25" customHeight="1">
      <c r="A137" s="48"/>
      <c r="B137" s="48" t="s">
        <v>30</v>
      </c>
      <c r="C137" s="47">
        <v>0.15</v>
      </c>
      <c r="D137" s="341"/>
      <c r="E137" s="341"/>
      <c r="F137" s="46">
        <f>ROUND(C137*D137,0)</f>
        <v>0</v>
      </c>
    </row>
    <row r="138" spans="1:6" s="39" customFormat="1" ht="24.75" customHeight="1">
      <c r="A138" s="42" t="s">
        <v>29</v>
      </c>
      <c r="B138" s="44"/>
      <c r="C138" s="43"/>
      <c r="D138" s="42"/>
      <c r="E138" s="41"/>
      <c r="F138" s="40">
        <f>SUM(F134:F137)</f>
        <v>0</v>
      </c>
    </row>
    <row r="139" spans="1:6" s="34" customFormat="1" ht="11.25">
      <c r="A139" s="35"/>
      <c r="B139" s="38"/>
      <c r="C139" s="37"/>
      <c r="D139" s="35"/>
      <c r="E139" s="36"/>
      <c r="F139" s="35"/>
    </row>
    <row r="140" spans="1:6" s="34" customFormat="1" ht="11.25">
      <c r="A140" s="35"/>
      <c r="B140" s="38"/>
      <c r="C140" s="37"/>
      <c r="D140" s="35"/>
      <c r="E140" s="36"/>
      <c r="F140" s="35"/>
    </row>
    <row r="141" spans="1:6" s="34" customFormat="1" ht="11.25">
      <c r="A141" s="35"/>
      <c r="B141" s="38"/>
      <c r="C141" s="37"/>
      <c r="D141" s="35"/>
      <c r="E141" s="36"/>
      <c r="F141" s="35"/>
    </row>
    <row r="142" spans="1:6" s="30" customFormat="1" ht="12">
      <c r="A142" s="29" t="s">
        <v>28</v>
      </c>
      <c r="B142" s="33"/>
      <c r="C142" s="32"/>
      <c r="D142" s="31"/>
    </row>
    <row r="143" spans="1:6" s="25" customFormat="1" ht="12">
      <c r="A143" s="29" t="s">
        <v>27</v>
      </c>
      <c r="B143" s="28"/>
      <c r="C143" s="27"/>
      <c r="D143" s="26"/>
    </row>
  </sheetData>
  <mergeCells count="8">
    <mergeCell ref="D137:E137"/>
    <mergeCell ref="A12:F12"/>
    <mergeCell ref="A1:B2"/>
    <mergeCell ref="C1:F1"/>
    <mergeCell ref="C2:F2"/>
    <mergeCell ref="A8:F8"/>
    <mergeCell ref="A10:F10"/>
    <mergeCell ref="D136:E136"/>
  </mergeCells>
  <pageMargins left="0.78740157480314965" right="0.59055118110236227" top="0.98425196850393704" bottom="0.78740157480314965" header="0.78740157480314965" footer="0"/>
  <pageSetup paperSize="9" scale="90" fitToHeight="0" orientation="portrait" horizontalDpi="1200" verticalDpi="0" r:id="rId1"/>
  <headerFooter alignWithMargins="0">
    <oddHeader>&amp;L&amp;10  &amp;"Arial,Obyčejné"Městská část Praha - Čakovice, Nám.25.března 121/1, Praha 9 – Čakovice&amp;R&amp;"Arial,Obyčejné"&amp;10Strana č.&amp;P /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66"/>
  <sheetViews>
    <sheetView view="pageBreakPreview" zoomScale="160" zoomScaleNormal="130" zoomScaleSheetLayoutView="160" workbookViewId="0">
      <pane ySplit="4" topLeftCell="A5" activePane="bottomLeft" state="frozen"/>
      <selection activeCell="A122" sqref="A122:XFD124"/>
      <selection pane="bottomLeft" activeCell="A5" sqref="A5"/>
    </sheetView>
  </sheetViews>
  <sheetFormatPr defaultRowHeight="15" outlineLevelRow="1"/>
  <cols>
    <col min="1" max="1" width="3.5703125" style="21" customWidth="1"/>
    <col min="2" max="2" width="52.5703125" style="24" customWidth="1"/>
    <col min="3" max="3" width="12.42578125" style="23" bestFit="1" customWidth="1"/>
    <col min="4" max="4" width="6.5703125" style="21" bestFit="1" customWidth="1"/>
    <col min="5" max="5" width="9.42578125" style="22" bestFit="1" customWidth="1"/>
    <col min="6" max="6" width="13.42578125" style="21" customWidth="1"/>
  </cols>
  <sheetData>
    <row r="1" spans="1:6" s="93" customFormat="1" ht="13.5" customHeight="1">
      <c r="A1" s="342" t="s">
        <v>1434</v>
      </c>
      <c r="B1" s="343"/>
      <c r="C1" s="344" t="str">
        <f>A8</f>
        <v>ZŠ Jizerská – výdejna 1.NP školní výdejny ul. Jizerská</v>
      </c>
      <c r="D1" s="344"/>
      <c r="E1" s="344"/>
      <c r="F1" s="344"/>
    </row>
    <row r="2" spans="1:6" s="93" customFormat="1" ht="12.75" customHeight="1">
      <c r="A2" s="343"/>
      <c r="B2" s="343"/>
      <c r="C2" s="344" t="s">
        <v>148</v>
      </c>
      <c r="D2" s="344"/>
      <c r="E2" s="344"/>
      <c r="F2" s="344"/>
    </row>
    <row r="3" spans="1:6" s="93" customFormat="1" ht="3.75" customHeight="1">
      <c r="A3" s="105"/>
      <c r="B3" s="96"/>
      <c r="C3" s="104"/>
      <c r="D3" s="103"/>
      <c r="E3" s="103"/>
      <c r="F3" s="103"/>
    </row>
    <row r="4" spans="1:6" s="97" customFormat="1" ht="12.75" customHeight="1">
      <c r="A4" s="101" t="s">
        <v>133</v>
      </c>
      <c r="B4" s="102" t="s">
        <v>132</v>
      </c>
      <c r="C4" s="101" t="s">
        <v>131</v>
      </c>
      <c r="D4" s="100" t="s">
        <v>130</v>
      </c>
      <c r="E4" s="99" t="s">
        <v>129</v>
      </c>
      <c r="F4" s="98" t="s">
        <v>128</v>
      </c>
    </row>
    <row r="5" spans="1:6" s="93" customFormat="1" ht="12.75">
      <c r="A5" s="94"/>
      <c r="B5" s="96"/>
      <c r="C5" s="95"/>
      <c r="D5" s="94"/>
      <c r="E5" s="94"/>
      <c r="F5" s="94"/>
    </row>
    <row r="6" spans="1:6" s="34" customFormat="1" ht="11.25">
      <c r="A6" s="35"/>
      <c r="B6" s="35"/>
      <c r="C6" s="37"/>
      <c r="D6" s="35"/>
      <c r="E6" s="36"/>
      <c r="F6" s="35"/>
    </row>
    <row r="7" spans="1:6" s="34" customFormat="1" ht="11.25">
      <c r="A7" s="35"/>
      <c r="B7" s="35"/>
      <c r="C7" s="37"/>
      <c r="D7" s="35"/>
      <c r="E7" s="36"/>
      <c r="F7" s="35"/>
    </row>
    <row r="8" spans="1:6" ht="15.75">
      <c r="A8" s="345" t="s">
        <v>24</v>
      </c>
      <c r="B8" s="345"/>
      <c r="C8" s="345"/>
      <c r="D8" s="345"/>
      <c r="E8" s="345"/>
      <c r="F8" s="345"/>
    </row>
    <row r="9" spans="1:6" s="34" customFormat="1" ht="11.25">
      <c r="A9" s="35"/>
      <c r="B9" s="35"/>
      <c r="C9" s="37"/>
      <c r="D9" s="35"/>
      <c r="E9" s="36"/>
      <c r="F9" s="35"/>
    </row>
    <row r="10" spans="1:6" ht="15.75">
      <c r="A10" s="345" t="s">
        <v>127</v>
      </c>
      <c r="B10" s="345"/>
      <c r="C10" s="345"/>
      <c r="D10" s="345"/>
      <c r="E10" s="345"/>
      <c r="F10" s="345"/>
    </row>
    <row r="11" spans="1:6" s="34" customFormat="1" ht="11.25">
      <c r="A11" s="35"/>
      <c r="B11" s="35"/>
      <c r="C11" s="37"/>
      <c r="D11" s="35"/>
      <c r="E11" s="36"/>
      <c r="F11" s="35"/>
    </row>
    <row r="12" spans="1:6" ht="15.75">
      <c r="A12" s="345" t="s">
        <v>147</v>
      </c>
      <c r="B12" s="345"/>
      <c r="C12" s="345"/>
      <c r="D12" s="345"/>
      <c r="E12" s="345"/>
      <c r="F12" s="345"/>
    </row>
    <row r="13" spans="1:6" s="34" customFormat="1" ht="11.25">
      <c r="A13" s="35"/>
      <c r="B13" s="35"/>
      <c r="C13" s="37"/>
      <c r="D13" s="35"/>
      <c r="E13" s="36"/>
      <c r="F13" s="35"/>
    </row>
    <row r="14" spans="1:6" s="34" customFormat="1" ht="11.25">
      <c r="A14" s="35"/>
      <c r="B14" s="35"/>
      <c r="C14" s="37"/>
      <c r="D14" s="35"/>
      <c r="E14" s="36"/>
      <c r="F14" s="35"/>
    </row>
    <row r="15" spans="1:6" s="34" customFormat="1" ht="11.25">
      <c r="A15" s="35"/>
      <c r="B15" s="35"/>
      <c r="C15" s="37"/>
      <c r="D15" s="35"/>
      <c r="E15" s="36"/>
      <c r="F15" s="35"/>
    </row>
    <row r="16" spans="1:6" s="34" customFormat="1" ht="11.25">
      <c r="A16" s="90"/>
      <c r="B16" s="90"/>
      <c r="C16" s="92"/>
      <c r="D16" s="90"/>
      <c r="E16" s="91"/>
      <c r="F16" s="90"/>
    </row>
    <row r="17" spans="1:6" s="86" customFormat="1" ht="11.25">
      <c r="A17" s="87"/>
      <c r="B17" s="87"/>
      <c r="C17" s="89"/>
      <c r="D17" s="87"/>
      <c r="E17" s="88"/>
      <c r="F17" s="87"/>
    </row>
    <row r="18" spans="1:6" s="75" customFormat="1" ht="24" customHeight="1">
      <c r="A18" s="81" t="s">
        <v>146</v>
      </c>
      <c r="B18" s="80"/>
      <c r="C18" s="79"/>
      <c r="D18" s="78"/>
      <c r="E18" s="77"/>
      <c r="F18" s="76">
        <f>SUBTOTAL(9,F19:F28)</f>
        <v>0</v>
      </c>
    </row>
    <row r="19" spans="1:6" s="70" customFormat="1" ht="9" customHeight="1" outlineLevel="1">
      <c r="A19" s="74"/>
      <c r="B19" s="73"/>
      <c r="C19" s="72"/>
      <c r="D19" s="72"/>
      <c r="E19" s="71"/>
      <c r="F19" s="71"/>
    </row>
    <row r="20" spans="1:6" s="65" customFormat="1" ht="25.5" outlineLevel="1">
      <c r="A20" s="69">
        <f t="shared" ref="A20:A26" si="0">MAX(A12:A19)+1</f>
        <v>1</v>
      </c>
      <c r="B20" s="68" t="s">
        <v>145</v>
      </c>
      <c r="C20" s="67">
        <v>2</v>
      </c>
      <c r="D20" s="67" t="s">
        <v>40</v>
      </c>
      <c r="E20" s="66">
        <v>0</v>
      </c>
      <c r="F20" s="66">
        <f t="shared" ref="F20:F26" si="1">ROUND(E20*C20,1)</f>
        <v>0</v>
      </c>
    </row>
    <row r="21" spans="1:6" s="65" customFormat="1" ht="25.5" outlineLevel="1">
      <c r="A21" s="69">
        <f t="shared" si="0"/>
        <v>2</v>
      </c>
      <c r="B21" s="68" t="s">
        <v>144</v>
      </c>
      <c r="C21" s="67">
        <v>2</v>
      </c>
      <c r="D21" s="67" t="s">
        <v>40</v>
      </c>
      <c r="E21" s="66">
        <v>0</v>
      </c>
      <c r="F21" s="66">
        <f t="shared" si="1"/>
        <v>0</v>
      </c>
    </row>
    <row r="22" spans="1:6" s="65" customFormat="1" ht="25.5" outlineLevel="1">
      <c r="A22" s="69">
        <f t="shared" si="0"/>
        <v>3</v>
      </c>
      <c r="B22" s="68" t="s">
        <v>143</v>
      </c>
      <c r="C22" s="67">
        <v>1</v>
      </c>
      <c r="D22" s="67" t="s">
        <v>40</v>
      </c>
      <c r="E22" s="66">
        <v>0</v>
      </c>
      <c r="F22" s="66">
        <f t="shared" si="1"/>
        <v>0</v>
      </c>
    </row>
    <row r="23" spans="1:6" s="65" customFormat="1" ht="25.5" outlineLevel="1">
      <c r="A23" s="69">
        <f t="shared" si="0"/>
        <v>4</v>
      </c>
      <c r="B23" s="68" t="s">
        <v>142</v>
      </c>
      <c r="C23" s="67">
        <v>2</v>
      </c>
      <c r="D23" s="67" t="s">
        <v>40</v>
      </c>
      <c r="E23" s="66">
        <v>0</v>
      </c>
      <c r="F23" s="66">
        <f t="shared" si="1"/>
        <v>0</v>
      </c>
    </row>
    <row r="24" spans="1:6" s="65" customFormat="1" ht="25.5" outlineLevel="1">
      <c r="A24" s="69">
        <f t="shared" si="0"/>
        <v>5</v>
      </c>
      <c r="B24" s="68" t="s">
        <v>141</v>
      </c>
      <c r="C24" s="67">
        <v>4</v>
      </c>
      <c r="D24" s="67" t="s">
        <v>40</v>
      </c>
      <c r="E24" s="66">
        <v>0</v>
      </c>
      <c r="F24" s="66">
        <f t="shared" si="1"/>
        <v>0</v>
      </c>
    </row>
    <row r="25" spans="1:6" s="65" customFormat="1" ht="12.75" outlineLevel="1">
      <c r="A25" s="69">
        <f t="shared" si="0"/>
        <v>6</v>
      </c>
      <c r="B25" s="68" t="s">
        <v>140</v>
      </c>
      <c r="C25" s="67">
        <v>1</v>
      </c>
      <c r="D25" s="67" t="s">
        <v>40</v>
      </c>
      <c r="E25" s="66">
        <v>0</v>
      </c>
      <c r="F25" s="66">
        <f t="shared" si="1"/>
        <v>0</v>
      </c>
    </row>
    <row r="26" spans="1:6" s="65" customFormat="1" ht="25.5" outlineLevel="1">
      <c r="A26" s="69">
        <f t="shared" si="0"/>
        <v>7</v>
      </c>
      <c r="B26" s="68" t="s">
        <v>139</v>
      </c>
      <c r="C26" s="67">
        <v>150</v>
      </c>
      <c r="D26" s="67" t="s">
        <v>42</v>
      </c>
      <c r="E26" s="66">
        <v>0</v>
      </c>
      <c r="F26" s="66">
        <f t="shared" si="1"/>
        <v>0</v>
      </c>
    </row>
    <row r="27" spans="1:6" s="61" customFormat="1" ht="11.25" customHeight="1" outlineLevel="1">
      <c r="A27" s="62"/>
      <c r="B27" s="64"/>
      <c r="C27" s="63"/>
      <c r="D27" s="62"/>
      <c r="E27" s="62"/>
      <c r="F27" s="62"/>
    </row>
    <row r="28" spans="1:6" s="82" customFormat="1" ht="11.25" customHeight="1" outlineLevel="1">
      <c r="A28" s="83"/>
      <c r="B28" s="85"/>
      <c r="C28" s="84"/>
      <c r="D28" s="83"/>
      <c r="E28" s="83"/>
      <c r="F28" s="83"/>
    </row>
    <row r="29" spans="1:6" s="75" customFormat="1" ht="24" customHeight="1">
      <c r="A29" s="81" t="s">
        <v>138</v>
      </c>
      <c r="B29" s="80"/>
      <c r="C29" s="79"/>
      <c r="D29" s="78"/>
      <c r="E29" s="77"/>
      <c r="F29" s="76">
        <f>SUBTOTAL(9,F30:F49)</f>
        <v>0</v>
      </c>
    </row>
    <row r="30" spans="1:6" s="70" customFormat="1" ht="9" customHeight="1" outlineLevel="1">
      <c r="A30" s="74"/>
      <c r="B30" s="73"/>
      <c r="C30" s="72"/>
      <c r="D30" s="72"/>
      <c r="E30" s="71"/>
      <c r="F30" s="71"/>
    </row>
    <row r="31" spans="1:6" s="65" customFormat="1" ht="12.75" outlineLevel="1">
      <c r="A31" s="69">
        <f>MAX(A23:A30)+1</f>
        <v>8</v>
      </c>
      <c r="B31" s="68" t="s">
        <v>63</v>
      </c>
      <c r="C31" s="67">
        <v>1</v>
      </c>
      <c r="D31" s="67" t="s">
        <v>38</v>
      </c>
      <c r="E31" s="66">
        <v>0</v>
      </c>
      <c r="F31" s="66">
        <f t="shared" ref="F31:F47" si="2">ROUND(E31*C31,1)</f>
        <v>0</v>
      </c>
    </row>
    <row r="32" spans="1:6" s="65" customFormat="1" ht="12.75" outlineLevel="1">
      <c r="A32" s="69">
        <f>MAX(A24:A31)+1</f>
        <v>9</v>
      </c>
      <c r="B32" s="68" t="s">
        <v>62</v>
      </c>
      <c r="C32" s="67">
        <v>1</v>
      </c>
      <c r="D32" s="67" t="s">
        <v>38</v>
      </c>
      <c r="E32" s="66">
        <v>0</v>
      </c>
      <c r="F32" s="66">
        <f t="shared" si="2"/>
        <v>0</v>
      </c>
    </row>
    <row r="33" spans="1:6" s="65" customFormat="1" ht="25.5" outlineLevel="1">
      <c r="A33" s="69">
        <f>MAX(A25:A32)+1</f>
        <v>10</v>
      </c>
      <c r="B33" s="68" t="s">
        <v>137</v>
      </c>
      <c r="C33" s="67">
        <v>1</v>
      </c>
      <c r="D33" s="67" t="s">
        <v>38</v>
      </c>
      <c r="E33" s="66">
        <v>0</v>
      </c>
      <c r="F33" s="66">
        <f t="shared" si="2"/>
        <v>0</v>
      </c>
    </row>
    <row r="34" spans="1:6" s="65" customFormat="1" ht="12.75" outlineLevel="1">
      <c r="A34" s="69">
        <f>MAX(A17:A33)+1</f>
        <v>11</v>
      </c>
      <c r="B34" s="68" t="s">
        <v>136</v>
      </c>
      <c r="C34" s="67">
        <v>1</v>
      </c>
      <c r="D34" s="67" t="s">
        <v>38</v>
      </c>
      <c r="E34" s="66">
        <v>0</v>
      </c>
      <c r="F34" s="66">
        <f t="shared" si="2"/>
        <v>0</v>
      </c>
    </row>
    <row r="35" spans="1:6" s="65" customFormat="1" ht="12.75" outlineLevel="1">
      <c r="A35" s="69">
        <f>MAX(A18:A34)+1</f>
        <v>12</v>
      </c>
      <c r="B35" s="68" t="s">
        <v>59</v>
      </c>
      <c r="C35" s="67">
        <v>1</v>
      </c>
      <c r="D35" s="67" t="s">
        <v>38</v>
      </c>
      <c r="E35" s="66">
        <v>0</v>
      </c>
      <c r="F35" s="66">
        <f t="shared" si="2"/>
        <v>0</v>
      </c>
    </row>
    <row r="36" spans="1:6" s="65" customFormat="1" ht="12.75" outlineLevel="1">
      <c r="A36" s="69">
        <f>MAX(A19:A35)+1</f>
        <v>13</v>
      </c>
      <c r="B36" s="68" t="s">
        <v>57</v>
      </c>
      <c r="C36" s="67">
        <v>1</v>
      </c>
      <c r="D36" s="67" t="s">
        <v>38</v>
      </c>
      <c r="E36" s="66">
        <v>0</v>
      </c>
      <c r="F36" s="66">
        <f t="shared" si="2"/>
        <v>0</v>
      </c>
    </row>
    <row r="37" spans="1:6" s="65" customFormat="1" ht="12.75" outlineLevel="1">
      <c r="A37" s="69">
        <f>MAX(A20:A36)+1</f>
        <v>14</v>
      </c>
      <c r="B37" s="68" t="s">
        <v>56</v>
      </c>
      <c r="C37" s="67">
        <v>1</v>
      </c>
      <c r="D37" s="67" t="s">
        <v>38</v>
      </c>
      <c r="E37" s="66">
        <v>0</v>
      </c>
      <c r="F37" s="66">
        <f t="shared" si="2"/>
        <v>0</v>
      </c>
    </row>
    <row r="38" spans="1:6" s="65" customFormat="1" ht="12.75" outlineLevel="1">
      <c r="A38" s="69">
        <f t="shared" ref="A38:A47" si="3">MAX(A30:A37)+1</f>
        <v>15</v>
      </c>
      <c r="B38" s="68" t="s">
        <v>55</v>
      </c>
      <c r="C38" s="67">
        <v>1</v>
      </c>
      <c r="D38" s="67" t="s">
        <v>38</v>
      </c>
      <c r="E38" s="66">
        <v>0</v>
      </c>
      <c r="F38" s="66">
        <f t="shared" si="2"/>
        <v>0</v>
      </c>
    </row>
    <row r="39" spans="1:6" s="65" customFormat="1" ht="12.75" outlineLevel="1">
      <c r="A39" s="69">
        <f t="shared" si="3"/>
        <v>16</v>
      </c>
      <c r="B39" s="68" t="s">
        <v>54</v>
      </c>
      <c r="C39" s="67">
        <v>1</v>
      </c>
      <c r="D39" s="67" t="s">
        <v>38</v>
      </c>
      <c r="E39" s="66">
        <v>0</v>
      </c>
      <c r="F39" s="66">
        <f t="shared" si="2"/>
        <v>0</v>
      </c>
    </row>
    <row r="40" spans="1:6" s="65" customFormat="1" ht="12.75" outlineLevel="1">
      <c r="A40" s="69">
        <f t="shared" si="3"/>
        <v>17</v>
      </c>
      <c r="B40" s="68" t="s">
        <v>53</v>
      </c>
      <c r="C40" s="67">
        <v>1</v>
      </c>
      <c r="D40" s="67" t="s">
        <v>38</v>
      </c>
      <c r="E40" s="66">
        <v>0</v>
      </c>
      <c r="F40" s="66">
        <f t="shared" si="2"/>
        <v>0</v>
      </c>
    </row>
    <row r="41" spans="1:6" s="65" customFormat="1" ht="12.75" outlineLevel="1">
      <c r="A41" s="69">
        <f t="shared" si="3"/>
        <v>18</v>
      </c>
      <c r="B41" s="68" t="s">
        <v>52</v>
      </c>
      <c r="C41" s="67">
        <v>1</v>
      </c>
      <c r="D41" s="67" t="s">
        <v>38</v>
      </c>
      <c r="E41" s="66">
        <v>0</v>
      </c>
      <c r="F41" s="66">
        <f t="shared" si="2"/>
        <v>0</v>
      </c>
    </row>
    <row r="42" spans="1:6" s="65" customFormat="1" ht="12.75" outlineLevel="1">
      <c r="A42" s="69">
        <f t="shared" si="3"/>
        <v>19</v>
      </c>
      <c r="B42" s="68" t="s">
        <v>51</v>
      </c>
      <c r="C42" s="67">
        <v>1</v>
      </c>
      <c r="D42" s="67" t="s">
        <v>38</v>
      </c>
      <c r="E42" s="66">
        <v>0</v>
      </c>
      <c r="F42" s="66">
        <f t="shared" si="2"/>
        <v>0</v>
      </c>
    </row>
    <row r="43" spans="1:6" s="65" customFormat="1" ht="12.75" outlineLevel="1">
      <c r="A43" s="69">
        <f t="shared" si="3"/>
        <v>20</v>
      </c>
      <c r="B43" s="68" t="s">
        <v>50</v>
      </c>
      <c r="C43" s="67">
        <v>1</v>
      </c>
      <c r="D43" s="67" t="s">
        <v>38</v>
      </c>
      <c r="E43" s="66">
        <v>0</v>
      </c>
      <c r="F43" s="66">
        <f t="shared" si="2"/>
        <v>0</v>
      </c>
    </row>
    <row r="44" spans="1:6" s="65" customFormat="1" ht="12.75" outlineLevel="1">
      <c r="A44" s="69">
        <f t="shared" si="3"/>
        <v>21</v>
      </c>
      <c r="B44" s="68" t="s">
        <v>49</v>
      </c>
      <c r="C44" s="67">
        <v>1</v>
      </c>
      <c r="D44" s="67" t="s">
        <v>38</v>
      </c>
      <c r="E44" s="66">
        <v>0</v>
      </c>
      <c r="F44" s="66">
        <f t="shared" si="2"/>
        <v>0</v>
      </c>
    </row>
    <row r="45" spans="1:6" s="65" customFormat="1" ht="12.75" outlineLevel="1">
      <c r="A45" s="69">
        <f t="shared" si="3"/>
        <v>22</v>
      </c>
      <c r="B45" s="68" t="s">
        <v>48</v>
      </c>
      <c r="C45" s="67">
        <v>1</v>
      </c>
      <c r="D45" s="67" t="s">
        <v>38</v>
      </c>
      <c r="E45" s="66">
        <v>0</v>
      </c>
      <c r="F45" s="66">
        <f t="shared" si="2"/>
        <v>0</v>
      </c>
    </row>
    <row r="46" spans="1:6" s="65" customFormat="1" ht="12.75" outlineLevel="1">
      <c r="A46" s="69">
        <f t="shared" si="3"/>
        <v>23</v>
      </c>
      <c r="B46" s="68" t="s">
        <v>47</v>
      </c>
      <c r="C46" s="67">
        <v>1</v>
      </c>
      <c r="D46" s="67" t="s">
        <v>38</v>
      </c>
      <c r="E46" s="66">
        <v>0</v>
      </c>
      <c r="F46" s="66">
        <f t="shared" si="2"/>
        <v>0</v>
      </c>
    </row>
    <row r="47" spans="1:6" s="65" customFormat="1" ht="12.75" outlineLevel="1">
      <c r="A47" s="69">
        <f t="shared" si="3"/>
        <v>24</v>
      </c>
      <c r="B47" s="68" t="s">
        <v>45</v>
      </c>
      <c r="C47" s="67">
        <v>1</v>
      </c>
      <c r="D47" s="67" t="s">
        <v>38</v>
      </c>
      <c r="E47" s="66">
        <v>0</v>
      </c>
      <c r="F47" s="66">
        <f t="shared" si="2"/>
        <v>0</v>
      </c>
    </row>
    <row r="48" spans="1:6" s="61" customFormat="1" ht="11.25" customHeight="1" outlineLevel="1">
      <c r="A48" s="62"/>
      <c r="B48" s="64"/>
      <c r="C48" s="63"/>
      <c r="D48" s="62"/>
      <c r="E48" s="62"/>
      <c r="F48" s="62"/>
    </row>
    <row r="49" spans="1:6" s="82" customFormat="1" ht="11.25" customHeight="1" outlineLevel="1">
      <c r="A49" s="83"/>
      <c r="B49" s="85"/>
      <c r="C49" s="84"/>
      <c r="D49" s="83"/>
      <c r="E49" s="83"/>
      <c r="F49" s="83"/>
    </row>
    <row r="50" spans="1:6" s="75" customFormat="1" ht="24" customHeight="1">
      <c r="A50" s="81" t="s">
        <v>135</v>
      </c>
      <c r="B50" s="80"/>
      <c r="C50" s="79"/>
      <c r="D50" s="78"/>
      <c r="E50" s="77"/>
      <c r="F50" s="76">
        <f>SUBTOTAL(9,F51:F55)</f>
        <v>0</v>
      </c>
    </row>
    <row r="51" spans="1:6" s="70" customFormat="1" ht="9" customHeight="1" outlineLevel="1">
      <c r="A51" s="74"/>
      <c r="B51" s="73"/>
      <c r="C51" s="72"/>
      <c r="D51" s="72"/>
      <c r="E51" s="71"/>
      <c r="F51" s="71"/>
    </row>
    <row r="52" spans="1:6" s="65" customFormat="1" ht="12" customHeight="1" outlineLevel="1">
      <c r="A52" s="69">
        <f>MAX(A29:A51)+1</f>
        <v>25</v>
      </c>
      <c r="B52" s="68" t="s">
        <v>36</v>
      </c>
      <c r="C52" s="67">
        <v>1</v>
      </c>
      <c r="D52" s="67" t="s">
        <v>33</v>
      </c>
      <c r="E52" s="66">
        <v>0</v>
      </c>
      <c r="F52" s="66">
        <f>ROUND(E52*C52,1)</f>
        <v>0</v>
      </c>
    </row>
    <row r="53" spans="1:6" s="65" customFormat="1" ht="76.5" outlineLevel="1">
      <c r="A53" s="69"/>
      <c r="B53" s="68" t="s">
        <v>35</v>
      </c>
      <c r="C53" s="67"/>
      <c r="D53" s="67"/>
      <c r="E53" s="66"/>
      <c r="F53" s="66"/>
    </row>
    <row r="54" spans="1:6" s="65" customFormat="1" ht="51" outlineLevel="1">
      <c r="A54" s="69">
        <f>MAX(A50:A53)+1</f>
        <v>26</v>
      </c>
      <c r="B54" s="68" t="s">
        <v>34</v>
      </c>
      <c r="C54" s="67">
        <v>1</v>
      </c>
      <c r="D54" s="67" t="s">
        <v>33</v>
      </c>
      <c r="E54" s="66">
        <v>0</v>
      </c>
      <c r="F54" s="66">
        <f>ROUND(E54*C54,1)</f>
        <v>0</v>
      </c>
    </row>
    <row r="55" spans="1:6" s="61" customFormat="1" ht="11.25" customHeight="1" outlineLevel="1">
      <c r="A55" s="62"/>
      <c r="B55" s="64"/>
      <c r="C55" s="63"/>
      <c r="D55" s="62"/>
      <c r="E55" s="62"/>
      <c r="F55" s="62"/>
    </row>
    <row r="56" spans="1:6" s="39" customFormat="1" ht="24.75" hidden="1" customHeight="1">
      <c r="A56" s="60"/>
      <c r="B56" s="59"/>
      <c r="C56" s="58"/>
      <c r="D56" s="58"/>
      <c r="E56" s="58"/>
      <c r="F56" s="57"/>
    </row>
    <row r="57" spans="1:6" s="39" customFormat="1" ht="24.75" customHeight="1">
      <c r="A57" s="42" t="s">
        <v>32</v>
      </c>
      <c r="B57" s="44"/>
      <c r="C57" s="56"/>
      <c r="D57" s="56"/>
      <c r="E57" s="56"/>
      <c r="F57" s="40">
        <f>SUBTOTAL(9,F16:F56)</f>
        <v>0</v>
      </c>
    </row>
    <row r="58" spans="1:6" s="49" customFormat="1" ht="12">
      <c r="A58" s="55"/>
      <c r="B58" s="54"/>
      <c r="C58" s="53"/>
      <c r="D58" s="52"/>
      <c r="E58" s="51"/>
      <c r="F58" s="50"/>
    </row>
    <row r="59" spans="1:6" s="45" customFormat="1" ht="20.25" customHeight="1">
      <c r="A59" s="48"/>
      <c r="B59" s="48" t="s">
        <v>31</v>
      </c>
      <c r="C59" s="47">
        <v>0.21</v>
      </c>
      <c r="D59" s="341">
        <f>F57</f>
        <v>0</v>
      </c>
      <c r="E59" s="341"/>
      <c r="F59" s="46">
        <f>ROUND(C59*D59,0)</f>
        <v>0</v>
      </c>
    </row>
    <row r="60" spans="1:6" s="45" customFormat="1" ht="20.25" customHeight="1">
      <c r="A60" s="48"/>
      <c r="B60" s="48" t="s">
        <v>30</v>
      </c>
      <c r="C60" s="47">
        <v>0.15</v>
      </c>
      <c r="D60" s="341"/>
      <c r="E60" s="341"/>
      <c r="F60" s="46">
        <f>ROUND(C60*D60,0)</f>
        <v>0</v>
      </c>
    </row>
    <row r="61" spans="1:6" s="39" customFormat="1" ht="24.75" customHeight="1">
      <c r="A61" s="42" t="s">
        <v>29</v>
      </c>
      <c r="B61" s="44"/>
      <c r="C61" s="43"/>
      <c r="D61" s="42"/>
      <c r="E61" s="41"/>
      <c r="F61" s="40">
        <f>SUM(F57:F60)</f>
        <v>0</v>
      </c>
    </row>
    <row r="62" spans="1:6" s="34" customFormat="1" ht="11.25">
      <c r="A62" s="35"/>
      <c r="B62" s="38"/>
      <c r="C62" s="37"/>
      <c r="D62" s="35"/>
      <c r="E62" s="36"/>
      <c r="F62" s="35"/>
    </row>
    <row r="63" spans="1:6" s="34" customFormat="1" ht="11.25">
      <c r="A63" s="35"/>
      <c r="B63" s="38"/>
      <c r="C63" s="37"/>
      <c r="D63" s="35"/>
      <c r="E63" s="36"/>
      <c r="F63" s="35"/>
    </row>
    <row r="64" spans="1:6" s="34" customFormat="1" ht="11.25">
      <c r="A64" s="35"/>
      <c r="B64" s="38"/>
      <c r="C64" s="37"/>
      <c r="D64" s="35"/>
      <c r="E64" s="36"/>
      <c r="F64" s="35"/>
    </row>
    <row r="65" spans="1:4" s="30" customFormat="1" ht="12">
      <c r="A65" s="29" t="s">
        <v>28</v>
      </c>
      <c r="B65" s="33"/>
      <c r="C65" s="32"/>
      <c r="D65" s="31"/>
    </row>
    <row r="66" spans="1:4" s="25" customFormat="1" ht="12">
      <c r="A66" s="29" t="s">
        <v>27</v>
      </c>
      <c r="B66" s="28"/>
      <c r="C66" s="27"/>
      <c r="D66" s="26"/>
    </row>
  </sheetData>
  <mergeCells count="8">
    <mergeCell ref="D59:E59"/>
    <mergeCell ref="D60:E60"/>
    <mergeCell ref="A1:B2"/>
    <mergeCell ref="C1:F1"/>
    <mergeCell ref="C2:F2"/>
    <mergeCell ref="A8:F8"/>
    <mergeCell ref="A10:F10"/>
    <mergeCell ref="A12:F12"/>
  </mergeCells>
  <pageMargins left="0.78740157480314965" right="0.59055118110236227" top="0.98425196850393704" bottom="0.78740157480314965" header="0.78740157480314965" footer="0"/>
  <pageSetup paperSize="9" scale="90" fitToHeight="0" orientation="portrait" horizontalDpi="1200" verticalDpi="0" r:id="rId1"/>
  <headerFooter alignWithMargins="0">
    <oddHeader>&amp;L&amp;10  &amp;"Arial,Obyčejné"Městská část Praha - Čakovice, Nám.25.března 121/1, Praha 9 – Čakovice&amp;R&amp;"Arial,Obyčejné"&amp;10Strana č.&amp;P /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74"/>
  <sheetViews>
    <sheetView view="pageBreakPreview" zoomScale="160" zoomScaleNormal="130" zoomScaleSheetLayoutView="160" workbookViewId="0">
      <pane ySplit="4" topLeftCell="A59" activePane="bottomLeft" state="frozen"/>
      <selection activeCell="A122" sqref="A122:XFD124"/>
      <selection pane="bottomLeft" activeCell="E56" sqref="E56"/>
    </sheetView>
  </sheetViews>
  <sheetFormatPr defaultRowHeight="15" outlineLevelRow="1"/>
  <cols>
    <col min="1" max="1" width="3.5703125" style="21" customWidth="1"/>
    <col min="2" max="2" width="52.5703125" style="24" customWidth="1"/>
    <col min="3" max="3" width="12.42578125" style="23" bestFit="1" customWidth="1"/>
    <col min="4" max="4" width="6.5703125" style="21" bestFit="1" customWidth="1"/>
    <col min="5" max="5" width="9.42578125" style="22" bestFit="1" customWidth="1"/>
    <col min="6" max="6" width="13.42578125" style="21" customWidth="1"/>
  </cols>
  <sheetData>
    <row r="1" spans="1:6" s="93" customFormat="1" ht="13.5" customHeight="1">
      <c r="A1" s="342" t="s">
        <v>1434</v>
      </c>
      <c r="B1" s="343"/>
      <c r="C1" s="344" t="str">
        <f>A8</f>
        <v>ZŠ Jizerská – výdejna 1.NP školní výdejny ul. Jizerská</v>
      </c>
      <c r="D1" s="344"/>
      <c r="E1" s="344"/>
      <c r="F1" s="344"/>
    </row>
    <row r="2" spans="1:6" s="93" customFormat="1" ht="12.75" customHeight="1">
      <c r="A2" s="343"/>
      <c r="B2" s="343"/>
      <c r="C2" s="344" t="str">
        <f>A10</f>
        <v>D.1.4.d - Vytápění</v>
      </c>
      <c r="D2" s="344"/>
      <c r="E2" s="344"/>
      <c r="F2" s="344"/>
    </row>
    <row r="3" spans="1:6" s="93" customFormat="1" ht="3.75" customHeight="1">
      <c r="A3" s="105"/>
      <c r="B3" s="96"/>
      <c r="C3" s="104"/>
      <c r="D3" s="103"/>
      <c r="E3" s="103"/>
      <c r="F3" s="103"/>
    </row>
    <row r="4" spans="1:6" s="97" customFormat="1" ht="12.75" customHeight="1">
      <c r="A4" s="101" t="s">
        <v>133</v>
      </c>
      <c r="B4" s="102" t="s">
        <v>132</v>
      </c>
      <c r="C4" s="101" t="s">
        <v>131</v>
      </c>
      <c r="D4" s="100" t="s">
        <v>130</v>
      </c>
      <c r="E4" s="99" t="s">
        <v>129</v>
      </c>
      <c r="F4" s="98" t="s">
        <v>128</v>
      </c>
    </row>
    <row r="5" spans="1:6" s="93" customFormat="1" ht="12.75">
      <c r="A5" s="94"/>
      <c r="B5" s="96"/>
      <c r="C5" s="95"/>
      <c r="D5" s="94"/>
      <c r="E5" s="94"/>
      <c r="F5" s="94"/>
    </row>
    <row r="6" spans="1:6" s="34" customFormat="1" ht="11.25">
      <c r="A6" s="35"/>
      <c r="B6" s="35"/>
      <c r="C6" s="37"/>
      <c r="D6" s="35"/>
      <c r="E6" s="36"/>
      <c r="F6" s="35"/>
    </row>
    <row r="7" spans="1:6" s="34" customFormat="1" ht="11.25">
      <c r="A7" s="35"/>
      <c r="B7" s="35"/>
      <c r="C7" s="37"/>
      <c r="D7" s="35"/>
      <c r="E7" s="36"/>
      <c r="F7" s="35"/>
    </row>
    <row r="8" spans="1:6" ht="15.75">
      <c r="A8" s="345" t="s">
        <v>24</v>
      </c>
      <c r="B8" s="345"/>
      <c r="C8" s="345"/>
      <c r="D8" s="345"/>
      <c r="E8" s="345"/>
      <c r="F8" s="345"/>
    </row>
    <row r="9" spans="1:6" s="34" customFormat="1" ht="11.25">
      <c r="A9" s="35"/>
      <c r="B9" s="35"/>
      <c r="C9" s="37"/>
      <c r="D9" s="35"/>
      <c r="E9" s="36"/>
      <c r="F9" s="35"/>
    </row>
    <row r="10" spans="1:6" ht="15.75">
      <c r="A10" s="345" t="s">
        <v>181</v>
      </c>
      <c r="B10" s="345"/>
      <c r="C10" s="345"/>
      <c r="D10" s="345"/>
      <c r="E10" s="345"/>
      <c r="F10" s="345"/>
    </row>
    <row r="11" spans="1:6" s="34" customFormat="1" ht="11.25">
      <c r="A11" s="35"/>
      <c r="B11" s="35"/>
      <c r="C11" s="37"/>
      <c r="D11" s="35"/>
      <c r="E11" s="36"/>
      <c r="F11" s="35"/>
    </row>
    <row r="12" spans="1:6" s="34" customFormat="1" ht="11.25">
      <c r="A12" s="35"/>
      <c r="B12" s="35"/>
      <c r="C12" s="37"/>
      <c r="D12" s="35"/>
      <c r="E12" s="36"/>
      <c r="F12" s="35"/>
    </row>
    <row r="13" spans="1:6" s="34" customFormat="1" ht="11.25">
      <c r="A13" s="35"/>
      <c r="B13" s="35"/>
      <c r="C13" s="37"/>
      <c r="D13" s="35"/>
      <c r="E13" s="36"/>
      <c r="F13" s="35"/>
    </row>
    <row r="14" spans="1:6" s="34" customFormat="1" ht="11.25">
      <c r="A14" s="90"/>
      <c r="B14" s="90"/>
      <c r="C14" s="92"/>
      <c r="D14" s="90"/>
      <c r="E14" s="91"/>
      <c r="F14" s="90"/>
    </row>
    <row r="15" spans="1:6" s="86" customFormat="1" ht="11.25">
      <c r="A15" s="87"/>
      <c r="B15" s="87"/>
      <c r="C15" s="89"/>
      <c r="D15" s="87"/>
      <c r="E15" s="88"/>
      <c r="F15" s="87"/>
    </row>
    <row r="16" spans="1:6" s="75" customFormat="1" ht="24" customHeight="1">
      <c r="A16" s="81" t="s">
        <v>180</v>
      </c>
      <c r="B16" s="80"/>
      <c r="C16" s="79"/>
      <c r="D16" s="78"/>
      <c r="E16" s="77"/>
      <c r="F16" s="76">
        <f>SUBTOTAL(9,F17:F23)</f>
        <v>0</v>
      </c>
    </row>
    <row r="17" spans="1:6" s="70" customFormat="1" ht="9" customHeight="1" outlineLevel="1">
      <c r="A17" s="74"/>
      <c r="B17" s="73"/>
      <c r="C17" s="72"/>
      <c r="D17" s="72"/>
      <c r="E17" s="71"/>
      <c r="F17" s="71"/>
    </row>
    <row r="18" spans="1:6" s="65" customFormat="1" ht="25.5" outlineLevel="1">
      <c r="A18" s="69">
        <f>MAX(A10:A17)+1</f>
        <v>1</v>
      </c>
      <c r="B18" s="68" t="s">
        <v>179</v>
      </c>
      <c r="C18" s="67">
        <v>24</v>
      </c>
      <c r="D18" s="67" t="s">
        <v>42</v>
      </c>
      <c r="E18" s="66">
        <v>0</v>
      </c>
      <c r="F18" s="66">
        <f>ROUND(E18*C18,1)</f>
        <v>0</v>
      </c>
    </row>
    <row r="19" spans="1:6" s="65" customFormat="1" ht="12.75" outlineLevel="1">
      <c r="A19" s="69">
        <f>MAX(A11:A18)+1</f>
        <v>2</v>
      </c>
      <c r="B19" s="68" t="s">
        <v>178</v>
      </c>
      <c r="C19" s="67">
        <v>4</v>
      </c>
      <c r="D19" s="67" t="s">
        <v>40</v>
      </c>
      <c r="E19" s="66">
        <v>0</v>
      </c>
      <c r="F19" s="66">
        <f>ROUND(E19*C19,1)</f>
        <v>0</v>
      </c>
    </row>
    <row r="20" spans="1:6" s="65" customFormat="1" ht="12.75" outlineLevel="1">
      <c r="A20" s="69">
        <f>MAX(A12:A19)+1</f>
        <v>3</v>
      </c>
      <c r="B20" s="68" t="s">
        <v>177</v>
      </c>
      <c r="C20" s="67">
        <v>4</v>
      </c>
      <c r="D20" s="67" t="s">
        <v>40</v>
      </c>
      <c r="E20" s="66">
        <v>0</v>
      </c>
      <c r="F20" s="66">
        <f>ROUND(E20*C20,1)</f>
        <v>0</v>
      </c>
    </row>
    <row r="21" spans="1:6" s="65" customFormat="1" ht="12.75" outlineLevel="1">
      <c r="A21" s="69">
        <f>MAX(A13:A20)+1</f>
        <v>4</v>
      </c>
      <c r="B21" s="68" t="s">
        <v>176</v>
      </c>
      <c r="C21" s="67">
        <f>SUBTOTAL(9,F18:F20)/100</f>
        <v>0</v>
      </c>
      <c r="D21" s="67" t="s">
        <v>161</v>
      </c>
      <c r="E21" s="66">
        <v>0</v>
      </c>
      <c r="F21" s="66">
        <f>ROUND(E21*C21,1)</f>
        <v>0</v>
      </c>
    </row>
    <row r="22" spans="1:6" s="61" customFormat="1" ht="11.25" customHeight="1" outlineLevel="1">
      <c r="A22" s="62"/>
      <c r="B22" s="64"/>
      <c r="C22" s="63"/>
      <c r="D22" s="62"/>
      <c r="E22" s="62"/>
      <c r="F22" s="62"/>
    </row>
    <row r="23" spans="1:6" s="82" customFormat="1" ht="11.25" customHeight="1" outlineLevel="1">
      <c r="A23" s="83"/>
      <c r="B23" s="85"/>
      <c r="C23" s="84"/>
      <c r="D23" s="83"/>
      <c r="E23" s="83"/>
      <c r="F23" s="83"/>
    </row>
    <row r="24" spans="1:6" s="75" customFormat="1" ht="24" customHeight="1">
      <c r="A24" s="81" t="s">
        <v>175</v>
      </c>
      <c r="B24" s="80"/>
      <c r="C24" s="79"/>
      <c r="D24" s="78"/>
      <c r="E24" s="77"/>
      <c r="F24" s="76">
        <f>SUBTOTAL(9,F25:F31)</f>
        <v>0</v>
      </c>
    </row>
    <row r="25" spans="1:6" s="70" customFormat="1" ht="9" customHeight="1" outlineLevel="1">
      <c r="A25" s="74"/>
      <c r="B25" s="73"/>
      <c r="C25" s="72"/>
      <c r="D25" s="72"/>
      <c r="E25" s="71"/>
      <c r="F25" s="71"/>
    </row>
    <row r="26" spans="1:6" s="65" customFormat="1" ht="12.75" outlineLevel="1">
      <c r="A26" s="69">
        <f>MAX(A18:A25)+1</f>
        <v>5</v>
      </c>
      <c r="B26" s="68" t="s">
        <v>174</v>
      </c>
      <c r="C26" s="67">
        <v>17</v>
      </c>
      <c r="D26" s="67" t="s">
        <v>171</v>
      </c>
      <c r="E26" s="66">
        <v>0</v>
      </c>
      <c r="F26" s="66">
        <f>ROUND(E26*C26,1)</f>
        <v>0</v>
      </c>
    </row>
    <row r="27" spans="1:6" s="65" customFormat="1" ht="25.5" outlineLevel="1">
      <c r="A27" s="69">
        <f>MAX(A19:A26)+1</f>
        <v>6</v>
      </c>
      <c r="B27" s="68" t="s">
        <v>173</v>
      </c>
      <c r="C27" s="67">
        <v>17</v>
      </c>
      <c r="D27" s="67" t="s">
        <v>171</v>
      </c>
      <c r="E27" s="66">
        <v>0</v>
      </c>
      <c r="F27" s="66">
        <f>ROUND(E27*C27,1)</f>
        <v>0</v>
      </c>
    </row>
    <row r="28" spans="1:6" s="65" customFormat="1" ht="12.75" outlineLevel="1">
      <c r="A28" s="69">
        <f>MAX(A20:A27)+1</f>
        <v>7</v>
      </c>
      <c r="B28" s="68" t="s">
        <v>172</v>
      </c>
      <c r="C28" s="67">
        <v>17</v>
      </c>
      <c r="D28" s="67" t="s">
        <v>171</v>
      </c>
      <c r="E28" s="66">
        <v>0</v>
      </c>
      <c r="F28" s="66">
        <f>ROUND(E28*C28,1)</f>
        <v>0</v>
      </c>
    </row>
    <row r="29" spans="1:6" s="65" customFormat="1" ht="12.75" outlineLevel="1">
      <c r="A29" s="69">
        <f>MAX(A12:A28)+1</f>
        <v>8</v>
      </c>
      <c r="B29" s="68" t="s">
        <v>170</v>
      </c>
      <c r="C29" s="67">
        <f>SUBTOTAL(9,F26:F28)/100</f>
        <v>0</v>
      </c>
      <c r="D29" s="67" t="s">
        <v>161</v>
      </c>
      <c r="E29" s="66">
        <v>0</v>
      </c>
      <c r="F29" s="66">
        <f>ROUND(E29*C29,1)</f>
        <v>0</v>
      </c>
    </row>
    <row r="30" spans="1:6" s="61" customFormat="1" ht="11.25" customHeight="1" outlineLevel="1">
      <c r="A30" s="62"/>
      <c r="B30" s="64"/>
      <c r="C30" s="63"/>
      <c r="D30" s="62"/>
      <c r="E30" s="62"/>
      <c r="F30" s="62"/>
    </row>
    <row r="31" spans="1:6" s="82" customFormat="1" ht="11.25" customHeight="1" outlineLevel="1">
      <c r="A31" s="83"/>
      <c r="B31" s="85"/>
      <c r="C31" s="84"/>
      <c r="D31" s="83"/>
      <c r="E31" s="83"/>
      <c r="F31" s="83"/>
    </row>
    <row r="32" spans="1:6" s="75" customFormat="1" ht="24" customHeight="1">
      <c r="A32" s="81" t="s">
        <v>169</v>
      </c>
      <c r="B32" s="80"/>
      <c r="C32" s="79"/>
      <c r="D32" s="78"/>
      <c r="E32" s="77"/>
      <c r="F32" s="76">
        <f>SUBTOTAL(9,F33:F42)</f>
        <v>0</v>
      </c>
    </row>
    <row r="33" spans="1:6" s="70" customFormat="1" ht="9" customHeight="1" outlineLevel="1">
      <c r="A33" s="74"/>
      <c r="B33" s="73"/>
      <c r="C33" s="72"/>
      <c r="D33" s="72"/>
      <c r="E33" s="71"/>
      <c r="F33" s="71"/>
    </row>
    <row r="34" spans="1:6" s="65" customFormat="1" ht="25.5" outlineLevel="1">
      <c r="A34" s="69">
        <f>MAX(A26:A33)+1</f>
        <v>9</v>
      </c>
      <c r="B34" s="68" t="s">
        <v>168</v>
      </c>
      <c r="C34" s="67">
        <v>54.8</v>
      </c>
      <c r="D34" s="67" t="s">
        <v>153</v>
      </c>
      <c r="E34" s="66">
        <v>0</v>
      </c>
      <c r="F34" s="66">
        <f t="shared" ref="F34:F40" si="0">ROUND(E34*C34,1)</f>
        <v>0</v>
      </c>
    </row>
    <row r="35" spans="1:6" s="65" customFormat="1" ht="25.5" outlineLevel="1">
      <c r="A35" s="69">
        <f>MAX(A27:A34)+1</f>
        <v>10</v>
      </c>
      <c r="B35" s="68" t="s">
        <v>167</v>
      </c>
      <c r="C35" s="67">
        <v>54.8</v>
      </c>
      <c r="D35" s="67" t="s">
        <v>153</v>
      </c>
      <c r="E35" s="66">
        <v>0</v>
      </c>
      <c r="F35" s="66">
        <f t="shared" si="0"/>
        <v>0</v>
      </c>
    </row>
    <row r="36" spans="1:6" s="65" customFormat="1" ht="38.25" outlineLevel="1">
      <c r="A36" s="69">
        <f>MAX(A28:A35)+1</f>
        <v>11</v>
      </c>
      <c r="B36" s="68" t="s">
        <v>166</v>
      </c>
      <c r="C36" s="67">
        <v>15</v>
      </c>
      <c r="D36" s="67" t="s">
        <v>40</v>
      </c>
      <c r="E36" s="66">
        <v>0</v>
      </c>
      <c r="F36" s="66">
        <f t="shared" si="0"/>
        <v>0</v>
      </c>
    </row>
    <row r="37" spans="1:6" s="65" customFormat="1" ht="25.5" outlineLevel="1">
      <c r="A37" s="69">
        <f>MAX(A29:A36)+1</f>
        <v>12</v>
      </c>
      <c r="B37" s="68" t="s">
        <v>165</v>
      </c>
      <c r="C37" s="67">
        <v>54.8</v>
      </c>
      <c r="D37" s="67" t="s">
        <v>153</v>
      </c>
      <c r="E37" s="66">
        <v>0</v>
      </c>
      <c r="F37" s="66">
        <f t="shared" si="0"/>
        <v>0</v>
      </c>
    </row>
    <row r="38" spans="1:6" s="65" customFormat="1" ht="25.5" outlineLevel="1">
      <c r="A38" s="69">
        <f>MAX(A31:A37)+1</f>
        <v>13</v>
      </c>
      <c r="B38" s="68" t="s">
        <v>164</v>
      </c>
      <c r="C38" s="67">
        <v>5.4</v>
      </c>
      <c r="D38" s="67" t="s">
        <v>153</v>
      </c>
      <c r="E38" s="66">
        <v>0</v>
      </c>
      <c r="F38" s="66">
        <f t="shared" si="0"/>
        <v>0</v>
      </c>
    </row>
    <row r="39" spans="1:6" s="65" customFormat="1" ht="25.5" outlineLevel="1">
      <c r="A39" s="69">
        <f>MAX(A32:A38)+1</f>
        <v>14</v>
      </c>
      <c r="B39" s="68" t="s">
        <v>163</v>
      </c>
      <c r="C39" s="67">
        <v>5.4</v>
      </c>
      <c r="D39" s="67" t="s">
        <v>153</v>
      </c>
      <c r="E39" s="66">
        <v>0</v>
      </c>
      <c r="F39" s="66">
        <f t="shared" si="0"/>
        <v>0</v>
      </c>
    </row>
    <row r="40" spans="1:6" s="65" customFormat="1" ht="12.75" outlineLevel="1">
      <c r="A40" s="69">
        <f>MAX(A23:A39)+1</f>
        <v>15</v>
      </c>
      <c r="B40" s="68" t="s">
        <v>162</v>
      </c>
      <c r="C40" s="67">
        <f>SUBTOTAL(9,F33:F39)/100</f>
        <v>0</v>
      </c>
      <c r="D40" s="67" t="s">
        <v>161</v>
      </c>
      <c r="E40" s="66">
        <v>0</v>
      </c>
      <c r="F40" s="66">
        <f t="shared" si="0"/>
        <v>0</v>
      </c>
    </row>
    <row r="41" spans="1:6" s="61" customFormat="1" ht="11.25" customHeight="1" outlineLevel="1">
      <c r="A41" s="62"/>
      <c r="B41" s="64"/>
      <c r="C41" s="63"/>
      <c r="D41" s="62"/>
      <c r="E41" s="62"/>
      <c r="F41" s="62"/>
    </row>
    <row r="42" spans="1:6" s="82" customFormat="1" ht="11.25" customHeight="1" outlineLevel="1">
      <c r="A42" s="83"/>
      <c r="B42" s="85"/>
      <c r="C42" s="84"/>
      <c r="D42" s="83"/>
      <c r="E42" s="83"/>
      <c r="F42" s="83"/>
    </row>
    <row r="43" spans="1:6" s="75" customFormat="1" ht="24" customHeight="1">
      <c r="A43" s="81" t="s">
        <v>160</v>
      </c>
      <c r="B43" s="80"/>
      <c r="C43" s="79"/>
      <c r="D43" s="78"/>
      <c r="E43" s="77"/>
      <c r="F43" s="76">
        <f>SUBTOTAL(9,F44:F52)</f>
        <v>0</v>
      </c>
    </row>
    <row r="44" spans="1:6" s="70" customFormat="1" ht="9" customHeight="1" outlineLevel="1">
      <c r="A44" s="74"/>
      <c r="B44" s="73"/>
      <c r="C44" s="72"/>
      <c r="D44" s="72"/>
      <c r="E44" s="71"/>
      <c r="F44" s="71"/>
    </row>
    <row r="45" spans="1:6" s="65" customFormat="1" ht="38.25" outlineLevel="1">
      <c r="A45" s="69">
        <f>MAX(A37:A44)+1</f>
        <v>16</v>
      </c>
      <c r="B45" s="68" t="s">
        <v>159</v>
      </c>
      <c r="C45" s="67">
        <v>54.8</v>
      </c>
      <c r="D45" s="67" t="s">
        <v>153</v>
      </c>
      <c r="E45" s="66">
        <v>0</v>
      </c>
      <c r="F45" s="66">
        <f t="shared" ref="F45:F50" si="1">ROUND(E45*C45,1)</f>
        <v>0</v>
      </c>
    </row>
    <row r="46" spans="1:6" s="65" customFormat="1" ht="25.5" outlineLevel="1">
      <c r="A46" s="69">
        <f>MAX(A38:A45)+1</f>
        <v>17</v>
      </c>
      <c r="B46" s="68" t="s">
        <v>158</v>
      </c>
      <c r="C46" s="67">
        <v>54.8</v>
      </c>
      <c r="D46" s="67" t="s">
        <v>153</v>
      </c>
      <c r="E46" s="66">
        <v>0</v>
      </c>
      <c r="F46" s="66">
        <f t="shared" si="1"/>
        <v>0</v>
      </c>
    </row>
    <row r="47" spans="1:6" s="65" customFormat="1" ht="25.5" outlineLevel="1">
      <c r="A47" s="69">
        <f>MAX(A39:A46)+1</f>
        <v>18</v>
      </c>
      <c r="B47" s="68" t="s">
        <v>157</v>
      </c>
      <c r="C47" s="67">
        <v>54.8</v>
      </c>
      <c r="D47" s="67" t="s">
        <v>153</v>
      </c>
      <c r="E47" s="66">
        <v>0</v>
      </c>
      <c r="F47" s="66">
        <f t="shared" si="1"/>
        <v>0</v>
      </c>
    </row>
    <row r="48" spans="1:6" s="65" customFormat="1" ht="38.25" outlineLevel="1">
      <c r="A48" s="69">
        <f>MAX(A39:A47)+1</f>
        <v>19</v>
      </c>
      <c r="B48" s="68" t="s">
        <v>156</v>
      </c>
      <c r="C48" s="67">
        <v>54.8</v>
      </c>
      <c r="D48" s="67" t="s">
        <v>153</v>
      </c>
      <c r="E48" s="66">
        <v>0</v>
      </c>
      <c r="F48" s="66">
        <f t="shared" si="1"/>
        <v>0</v>
      </c>
    </row>
    <row r="49" spans="1:6" s="65" customFormat="1" ht="12.75" outlineLevel="1">
      <c r="A49" s="69">
        <f>MAX(A41:A48)+1</f>
        <v>20</v>
      </c>
      <c r="B49" s="68" t="s">
        <v>155</v>
      </c>
      <c r="C49" s="67">
        <v>5.4</v>
      </c>
      <c r="D49" s="67" t="s">
        <v>153</v>
      </c>
      <c r="E49" s="66">
        <v>0</v>
      </c>
      <c r="F49" s="66">
        <f t="shared" si="1"/>
        <v>0</v>
      </c>
    </row>
    <row r="50" spans="1:6" s="65" customFormat="1" ht="12.75" outlineLevel="1">
      <c r="A50" s="69">
        <f>MAX(A42:A49)+1</f>
        <v>21</v>
      </c>
      <c r="B50" s="68" t="s">
        <v>154</v>
      </c>
      <c r="C50" s="67">
        <v>5.4</v>
      </c>
      <c r="D50" s="67" t="s">
        <v>153</v>
      </c>
      <c r="E50" s="66">
        <v>0</v>
      </c>
      <c r="F50" s="66">
        <f t="shared" si="1"/>
        <v>0</v>
      </c>
    </row>
    <row r="51" spans="1:6" s="61" customFormat="1" ht="11.25" customHeight="1" outlineLevel="1">
      <c r="A51" s="62"/>
      <c r="B51" s="64"/>
      <c r="C51" s="63"/>
      <c r="D51" s="62"/>
      <c r="E51" s="62"/>
      <c r="F51" s="62"/>
    </row>
    <row r="52" spans="1:6" s="82" customFormat="1" ht="11.25" customHeight="1" outlineLevel="1">
      <c r="A52" s="83"/>
      <c r="B52" s="85"/>
      <c r="C52" s="84"/>
      <c r="D52" s="83"/>
      <c r="E52" s="83"/>
      <c r="F52" s="83"/>
    </row>
    <row r="53" spans="1:6" s="75" customFormat="1" ht="24" customHeight="1">
      <c r="A53" s="81" t="s">
        <v>152</v>
      </c>
      <c r="B53" s="80"/>
      <c r="C53" s="79"/>
      <c r="D53" s="78"/>
      <c r="E53" s="77"/>
      <c r="F53" s="76">
        <f>SUBTOTAL(9,F54:F57)</f>
        <v>0</v>
      </c>
    </row>
    <row r="54" spans="1:6" s="70" customFormat="1" ht="9" customHeight="1" outlineLevel="1">
      <c r="A54" s="74"/>
      <c r="B54" s="73"/>
      <c r="C54" s="72"/>
      <c r="D54" s="72"/>
      <c r="E54" s="71"/>
      <c r="F54" s="71"/>
    </row>
    <row r="55" spans="1:6" s="65" customFormat="1" ht="25.5" outlineLevel="1">
      <c r="A55" s="69">
        <f>MAX(A38:A54)+1</f>
        <v>22</v>
      </c>
      <c r="B55" s="68" t="s">
        <v>151</v>
      </c>
      <c r="C55" s="67">
        <v>36</v>
      </c>
      <c r="D55" s="67" t="s">
        <v>150</v>
      </c>
      <c r="E55" s="66">
        <v>0</v>
      </c>
      <c r="F55" s="66">
        <f>ROUND(E55*C55,1)</f>
        <v>0</v>
      </c>
    </row>
    <row r="56" spans="1:6" s="61" customFormat="1" ht="11.25" customHeight="1" outlineLevel="1">
      <c r="A56" s="62"/>
      <c r="B56" s="64"/>
      <c r="C56" s="63"/>
      <c r="D56" s="62"/>
      <c r="E56" s="62"/>
      <c r="F56" s="62"/>
    </row>
    <row r="57" spans="1:6" s="82" customFormat="1" ht="11.25" customHeight="1" outlineLevel="1">
      <c r="A57" s="83"/>
      <c r="B57" s="85"/>
      <c r="C57" s="84"/>
      <c r="D57" s="83"/>
      <c r="E57" s="83"/>
      <c r="F57" s="83"/>
    </row>
    <row r="58" spans="1:6" s="75" customFormat="1" ht="24" customHeight="1">
      <c r="A58" s="81" t="s">
        <v>149</v>
      </c>
      <c r="B58" s="80"/>
      <c r="C58" s="79"/>
      <c r="D58" s="78"/>
      <c r="E58" s="77"/>
      <c r="F58" s="76">
        <f>SUBTOTAL(9,F59:F63)</f>
        <v>0</v>
      </c>
    </row>
    <row r="59" spans="1:6" s="70" customFormat="1" ht="9" customHeight="1" outlineLevel="1">
      <c r="A59" s="74"/>
      <c r="B59" s="73"/>
      <c r="C59" s="72"/>
      <c r="D59" s="72"/>
      <c r="E59" s="71"/>
      <c r="F59" s="71"/>
    </row>
    <row r="60" spans="1:6" s="65" customFormat="1" ht="12" customHeight="1" outlineLevel="1">
      <c r="A60" s="69">
        <f>MAX(A55:A59)+1</f>
        <v>23</v>
      </c>
      <c r="B60" s="68" t="s">
        <v>36</v>
      </c>
      <c r="C60" s="67">
        <v>1</v>
      </c>
      <c r="D60" s="67" t="s">
        <v>33</v>
      </c>
      <c r="E60" s="66">
        <v>0</v>
      </c>
      <c r="F60" s="66">
        <f>ROUND(E60*C60,1)</f>
        <v>0</v>
      </c>
    </row>
    <row r="61" spans="1:6" s="65" customFormat="1" ht="76.5" outlineLevel="1">
      <c r="A61" s="69"/>
      <c r="B61" s="68" t="s">
        <v>35</v>
      </c>
      <c r="C61" s="67"/>
      <c r="D61" s="67"/>
      <c r="E61" s="66"/>
      <c r="F61" s="66"/>
    </row>
    <row r="62" spans="1:6" s="65" customFormat="1" ht="51" outlineLevel="1">
      <c r="A62" s="69">
        <f>MAX(A58:A61)+1</f>
        <v>24</v>
      </c>
      <c r="B62" s="68" t="s">
        <v>34</v>
      </c>
      <c r="C62" s="67">
        <v>1</v>
      </c>
      <c r="D62" s="67" t="s">
        <v>33</v>
      </c>
      <c r="E62" s="66">
        <v>0</v>
      </c>
      <c r="F62" s="66">
        <f>ROUND(E62*C62,1)</f>
        <v>0</v>
      </c>
    </row>
    <row r="63" spans="1:6" s="61" customFormat="1" ht="11.25" customHeight="1" outlineLevel="1">
      <c r="A63" s="62"/>
      <c r="B63" s="64"/>
      <c r="C63" s="63"/>
      <c r="D63" s="62"/>
      <c r="E63" s="62"/>
      <c r="F63" s="62"/>
    </row>
    <row r="64" spans="1:6" s="39" customFormat="1" ht="24.75" hidden="1" customHeight="1">
      <c r="A64" s="60"/>
      <c r="B64" s="59"/>
      <c r="C64" s="58"/>
      <c r="D64" s="58"/>
      <c r="E64" s="58"/>
      <c r="F64" s="57"/>
    </row>
    <row r="65" spans="1:6" s="39" customFormat="1" ht="24.75" customHeight="1">
      <c r="A65" s="42" t="s">
        <v>32</v>
      </c>
      <c r="B65" s="44"/>
      <c r="C65" s="56"/>
      <c r="D65" s="56"/>
      <c r="E65" s="56"/>
      <c r="F65" s="40">
        <f>SUBTOTAL(9,F14:F64)</f>
        <v>0</v>
      </c>
    </row>
    <row r="66" spans="1:6" s="49" customFormat="1" ht="12">
      <c r="A66" s="55"/>
      <c r="B66" s="54"/>
      <c r="C66" s="53"/>
      <c r="D66" s="52"/>
      <c r="E66" s="51"/>
      <c r="F66" s="50"/>
    </row>
    <row r="67" spans="1:6" s="45" customFormat="1" ht="20.25" customHeight="1">
      <c r="A67" s="48"/>
      <c r="B67" s="48" t="s">
        <v>31</v>
      </c>
      <c r="C67" s="47">
        <v>0.21</v>
      </c>
      <c r="D67" s="341">
        <f>F65</f>
        <v>0</v>
      </c>
      <c r="E67" s="341"/>
      <c r="F67" s="46">
        <f>ROUND(C67*D67,0)</f>
        <v>0</v>
      </c>
    </row>
    <row r="68" spans="1:6" s="45" customFormat="1" ht="20.25" customHeight="1">
      <c r="A68" s="48"/>
      <c r="B68" s="48" t="s">
        <v>30</v>
      </c>
      <c r="C68" s="47">
        <v>0.15</v>
      </c>
      <c r="D68" s="341"/>
      <c r="E68" s="341"/>
      <c r="F68" s="46">
        <f>ROUND(C68*D68,0)</f>
        <v>0</v>
      </c>
    </row>
    <row r="69" spans="1:6" s="39" customFormat="1" ht="24.75" customHeight="1">
      <c r="A69" s="42" t="s">
        <v>29</v>
      </c>
      <c r="B69" s="44"/>
      <c r="C69" s="43"/>
      <c r="D69" s="42"/>
      <c r="E69" s="41"/>
      <c r="F69" s="40">
        <f>SUM(F65:F68)</f>
        <v>0</v>
      </c>
    </row>
    <row r="70" spans="1:6" s="34" customFormat="1" ht="11.25">
      <c r="A70" s="35"/>
      <c r="B70" s="38"/>
      <c r="C70" s="37"/>
      <c r="D70" s="35"/>
      <c r="E70" s="36"/>
      <c r="F70" s="35"/>
    </row>
    <row r="71" spans="1:6" s="34" customFormat="1" ht="11.25">
      <c r="A71" s="35"/>
      <c r="B71" s="38"/>
      <c r="C71" s="37"/>
      <c r="D71" s="35"/>
      <c r="E71" s="36"/>
      <c r="F71" s="35"/>
    </row>
    <row r="72" spans="1:6" s="34" customFormat="1" ht="11.25">
      <c r="A72" s="35"/>
      <c r="B72" s="38"/>
      <c r="C72" s="37"/>
      <c r="D72" s="35"/>
      <c r="E72" s="36"/>
      <c r="F72" s="35"/>
    </row>
    <row r="73" spans="1:6" s="30" customFormat="1" ht="12">
      <c r="A73" s="29" t="s">
        <v>28</v>
      </c>
      <c r="B73" s="33"/>
      <c r="C73" s="32"/>
      <c r="D73" s="31"/>
    </row>
    <row r="74" spans="1:6" s="25" customFormat="1" ht="12">
      <c r="A74" s="29" t="s">
        <v>27</v>
      </c>
      <c r="B74" s="28"/>
      <c r="C74" s="27"/>
      <c r="D74" s="26"/>
    </row>
  </sheetData>
  <mergeCells count="7">
    <mergeCell ref="D68:E68"/>
    <mergeCell ref="A1:B2"/>
    <mergeCell ref="C1:F1"/>
    <mergeCell ref="C2:F2"/>
    <mergeCell ref="A8:F8"/>
    <mergeCell ref="A10:F10"/>
    <mergeCell ref="D67:E67"/>
  </mergeCells>
  <pageMargins left="0.78740157480314965" right="0.59055118110236227" top="0.98425196850393704" bottom="0.78740157480314965" header="0.78740157480314965" footer="0"/>
  <pageSetup paperSize="9" scale="90" fitToHeight="0" orientation="portrait" horizontalDpi="1200" verticalDpi="0" r:id="rId1"/>
  <headerFooter alignWithMargins="0">
    <oddHeader>&amp;L&amp;10  &amp;"Arial,Obyčejné"Městská část Praha - Čakovice, Nám.25.března 121/1, Praha 9 – Čakovice&amp;R&amp;"Arial,Obyčejné"&amp;10Strana č.&amp;P /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74"/>
  <sheetViews>
    <sheetView view="pageBreakPreview" zoomScale="175" zoomScaleSheetLayoutView="175" workbookViewId="0">
      <pane ySplit="4" topLeftCell="A5" activePane="bottomLeft" state="frozen"/>
      <selection activeCell="A88" sqref="A88:G88"/>
      <selection pane="bottomLeft" activeCell="A5" sqref="A5"/>
    </sheetView>
  </sheetViews>
  <sheetFormatPr defaultRowHeight="15" outlineLevelRow="1"/>
  <cols>
    <col min="1" max="1" width="4" style="21" customWidth="1"/>
    <col min="2" max="2" width="10.5703125" style="21" bestFit="1" customWidth="1"/>
    <col min="3" max="3" width="42" style="24" customWidth="1"/>
    <col min="4" max="4" width="13.7109375" style="23" customWidth="1"/>
    <col min="5" max="5" width="6.5703125" style="21" bestFit="1" customWidth="1"/>
    <col min="6" max="6" width="9.42578125" style="22" bestFit="1" customWidth="1"/>
    <col min="7" max="7" width="13.42578125" style="21" customWidth="1"/>
  </cols>
  <sheetData>
    <row r="1" spans="1:7" s="93" customFormat="1" ht="13.5" customHeight="1">
      <c r="A1" s="365" t="s">
        <v>1434</v>
      </c>
      <c r="B1" s="366"/>
      <c r="C1" s="366"/>
      <c r="D1" s="344" t="str">
        <f>A8</f>
        <v>ZŠ Jizerská – výdejna 1.NP školní výdejny ul. Jizerská</v>
      </c>
      <c r="E1" s="344"/>
      <c r="F1" s="344"/>
      <c r="G1" s="344"/>
    </row>
    <row r="2" spans="1:7" s="93" customFormat="1" ht="12.75" customHeight="1">
      <c r="A2" s="366"/>
      <c r="B2" s="366"/>
      <c r="C2" s="366"/>
      <c r="D2" s="344" t="str">
        <f>A10</f>
        <v>VRN - Vedlejší rozpočtové náklady</v>
      </c>
      <c r="E2" s="344"/>
      <c r="F2" s="344"/>
      <c r="G2" s="344"/>
    </row>
    <row r="3" spans="1:7" s="93" customFormat="1" ht="3.75" customHeight="1">
      <c r="A3" s="105"/>
      <c r="C3" s="96"/>
      <c r="D3" s="104"/>
      <c r="E3" s="103"/>
      <c r="F3" s="103"/>
      <c r="G3" s="103"/>
    </row>
    <row r="4" spans="1:7" s="97" customFormat="1" ht="12.75" customHeight="1">
      <c r="A4" s="101" t="s">
        <v>133</v>
      </c>
      <c r="B4" s="101" t="s">
        <v>217</v>
      </c>
      <c r="C4" s="102" t="s">
        <v>132</v>
      </c>
      <c r="D4" s="101" t="s">
        <v>131</v>
      </c>
      <c r="E4" s="100" t="s">
        <v>130</v>
      </c>
      <c r="F4" s="99" t="s">
        <v>129</v>
      </c>
      <c r="G4" s="98" t="s">
        <v>128</v>
      </c>
    </row>
    <row r="5" spans="1:7" s="93" customFormat="1" ht="12.75">
      <c r="A5" s="94"/>
      <c r="C5" s="96"/>
      <c r="D5" s="95"/>
      <c r="E5" s="94"/>
      <c r="F5" s="94"/>
      <c r="G5" s="94"/>
    </row>
    <row r="6" spans="1:7" s="34" customFormat="1" ht="11.25">
      <c r="A6" s="35"/>
      <c r="B6" s="35"/>
      <c r="C6" s="35"/>
      <c r="D6" s="37"/>
      <c r="E6" s="35"/>
      <c r="F6" s="36"/>
      <c r="G6" s="35"/>
    </row>
    <row r="7" spans="1:7" s="34" customFormat="1" ht="11.25">
      <c r="A7" s="35"/>
      <c r="B7" s="35"/>
      <c r="C7" s="35"/>
      <c r="D7" s="37"/>
      <c r="E7" s="35"/>
      <c r="F7" s="36"/>
      <c r="G7" s="35"/>
    </row>
    <row r="8" spans="1:7" ht="15.75">
      <c r="A8" s="345" t="s">
        <v>24</v>
      </c>
      <c r="B8" s="345"/>
      <c r="C8" s="345"/>
      <c r="D8" s="345"/>
      <c r="E8" s="345"/>
      <c r="F8" s="345"/>
      <c r="G8" s="345"/>
    </row>
    <row r="9" spans="1:7" s="34" customFormat="1" ht="11.25">
      <c r="A9" s="35"/>
      <c r="B9" s="35"/>
      <c r="C9" s="35"/>
      <c r="D9" s="37"/>
      <c r="E9" s="35"/>
      <c r="F9" s="36"/>
      <c r="G9" s="35"/>
    </row>
    <row r="10" spans="1:7" s="113" customFormat="1">
      <c r="A10" s="367" t="s">
        <v>216</v>
      </c>
      <c r="B10" s="367"/>
      <c r="C10" s="367"/>
      <c r="D10" s="367"/>
      <c r="E10" s="367"/>
      <c r="F10" s="367"/>
      <c r="G10" s="367"/>
    </row>
    <row r="11" spans="1:7" s="34" customFormat="1" ht="11.25">
      <c r="A11" s="35"/>
      <c r="B11" s="35"/>
      <c r="C11" s="35"/>
      <c r="D11" s="37"/>
      <c r="E11" s="35"/>
      <c r="F11" s="36"/>
      <c r="G11" s="35"/>
    </row>
    <row r="12" spans="1:7" s="34" customFormat="1" ht="11.25">
      <c r="A12" s="35"/>
      <c r="B12" s="35"/>
      <c r="C12" s="35"/>
      <c r="D12" s="37"/>
      <c r="E12" s="35"/>
      <c r="F12" s="36"/>
      <c r="G12" s="35"/>
    </row>
    <row r="13" spans="1:7" s="34" customFormat="1" ht="11.25">
      <c r="A13" s="90"/>
      <c r="B13" s="90"/>
      <c r="C13" s="90"/>
      <c r="D13" s="92"/>
      <c r="E13" s="90"/>
      <c r="F13" s="91"/>
      <c r="G13" s="90"/>
    </row>
    <row r="14" spans="1:7" s="86" customFormat="1" ht="11.25">
      <c r="A14" s="87"/>
      <c r="B14" s="87"/>
      <c r="C14" s="87"/>
      <c r="D14" s="89"/>
      <c r="E14" s="87"/>
      <c r="F14" s="88"/>
      <c r="G14" s="87"/>
    </row>
    <row r="15" spans="1:7" s="75" customFormat="1" ht="24" customHeight="1">
      <c r="A15" s="81"/>
      <c r="B15" s="111" t="s">
        <v>215</v>
      </c>
      <c r="C15" s="112" t="s">
        <v>213</v>
      </c>
      <c r="D15" s="79"/>
      <c r="E15" s="78"/>
      <c r="F15" s="77"/>
      <c r="G15" s="76">
        <f>SUBTOTAL(9,G16:G19)</f>
        <v>0</v>
      </c>
    </row>
    <row r="16" spans="1:7" s="70" customFormat="1" ht="9" customHeight="1" outlineLevel="1">
      <c r="A16" s="74"/>
      <c r="B16" s="73"/>
      <c r="C16" s="73"/>
      <c r="D16" s="72"/>
      <c r="E16" s="72"/>
      <c r="F16" s="71"/>
      <c r="G16" s="71"/>
    </row>
    <row r="17" spans="1:7" s="65" customFormat="1" ht="12" customHeight="1" outlineLevel="1">
      <c r="A17" s="69">
        <f t="shared" ref="A17" si="0">MAX(A9:A16)+1</f>
        <v>1</v>
      </c>
      <c r="B17" s="110" t="s">
        <v>214</v>
      </c>
      <c r="C17" s="68" t="s">
        <v>213</v>
      </c>
      <c r="D17" s="67">
        <v>1</v>
      </c>
      <c r="E17" s="67" t="s">
        <v>33</v>
      </c>
      <c r="F17" s="66">
        <v>0</v>
      </c>
      <c r="G17" s="66">
        <f t="shared" ref="G17" si="1">ROUND(F17*D17,1)</f>
        <v>0</v>
      </c>
    </row>
    <row r="18" spans="1:7" s="61" customFormat="1" ht="11.25" customHeight="1" outlineLevel="1">
      <c r="A18" s="62"/>
      <c r="B18" s="62"/>
      <c r="C18" s="64"/>
      <c r="D18" s="63"/>
      <c r="E18" s="62"/>
      <c r="F18" s="62"/>
      <c r="G18" s="62"/>
    </row>
    <row r="19" spans="1:7" s="82" customFormat="1" ht="11.25" customHeight="1" outlineLevel="1">
      <c r="A19" s="83"/>
      <c r="B19" s="83"/>
      <c r="C19" s="85"/>
      <c r="D19" s="84"/>
      <c r="E19" s="83"/>
      <c r="F19" s="83"/>
      <c r="G19" s="83"/>
    </row>
    <row r="20" spans="1:7" s="75" customFormat="1" ht="24" customHeight="1">
      <c r="A20" s="81"/>
      <c r="B20" s="111" t="s">
        <v>212</v>
      </c>
      <c r="C20" s="80" t="s">
        <v>210</v>
      </c>
      <c r="D20" s="79"/>
      <c r="E20" s="78"/>
      <c r="F20" s="77"/>
      <c r="G20" s="76">
        <f>SUBTOTAL(9,G21:G24)</f>
        <v>0</v>
      </c>
    </row>
    <row r="21" spans="1:7" s="70" customFormat="1" ht="9" customHeight="1" outlineLevel="1">
      <c r="A21" s="74"/>
      <c r="B21" s="73"/>
      <c r="C21" s="73"/>
      <c r="D21" s="72"/>
      <c r="E21" s="72"/>
      <c r="F21" s="71"/>
      <c r="G21" s="71"/>
    </row>
    <row r="22" spans="1:7" s="65" customFormat="1" ht="12.75" outlineLevel="1">
      <c r="A22" s="69">
        <f>MAX(A17:A21)+1</f>
        <v>2</v>
      </c>
      <c r="B22" s="110" t="s">
        <v>211</v>
      </c>
      <c r="C22" s="68" t="s">
        <v>1433</v>
      </c>
      <c r="D22" s="67">
        <v>1</v>
      </c>
      <c r="E22" s="67" t="s">
        <v>33</v>
      </c>
      <c r="F22" s="66">
        <v>0</v>
      </c>
      <c r="G22" s="66">
        <f t="shared" ref="G22" si="2">ROUND(F22*D22,1)</f>
        <v>0</v>
      </c>
    </row>
    <row r="23" spans="1:7" s="61" customFormat="1" ht="11.25" customHeight="1" outlineLevel="1">
      <c r="A23" s="62"/>
      <c r="B23" s="62"/>
      <c r="C23" s="64"/>
      <c r="D23" s="63"/>
      <c r="E23" s="62"/>
      <c r="F23" s="62"/>
      <c r="G23" s="62"/>
    </row>
    <row r="24" spans="1:7" s="82" customFormat="1" ht="11.25" customHeight="1" outlineLevel="1">
      <c r="A24" s="83"/>
      <c r="B24" s="83"/>
      <c r="C24" s="85"/>
      <c r="D24" s="84"/>
      <c r="E24" s="83"/>
      <c r="F24" s="83"/>
      <c r="G24" s="83"/>
    </row>
    <row r="25" spans="1:7" s="75" customFormat="1" ht="24" customHeight="1">
      <c r="A25" s="81"/>
      <c r="B25" s="111" t="s">
        <v>209</v>
      </c>
      <c r="C25" s="80" t="s">
        <v>207</v>
      </c>
      <c r="D25" s="79"/>
      <c r="E25" s="78"/>
      <c r="F25" s="77"/>
      <c r="G25" s="76">
        <f>SUBTOTAL(9,G26:G29)</f>
        <v>0</v>
      </c>
    </row>
    <row r="26" spans="1:7" s="70" customFormat="1" ht="9" customHeight="1" outlineLevel="1">
      <c r="A26" s="74"/>
      <c r="B26" s="73"/>
      <c r="C26" s="73"/>
      <c r="D26" s="72"/>
      <c r="E26" s="72"/>
      <c r="F26" s="71"/>
      <c r="G26" s="71"/>
    </row>
    <row r="27" spans="1:7" s="65" customFormat="1" ht="12" customHeight="1" outlineLevel="1">
      <c r="A27" s="69">
        <f>MAX(A22:A26)+1</f>
        <v>3</v>
      </c>
      <c r="B27" s="110" t="s">
        <v>208</v>
      </c>
      <c r="C27" s="68" t="s">
        <v>207</v>
      </c>
      <c r="D27" s="67">
        <v>1</v>
      </c>
      <c r="E27" s="67" t="s">
        <v>33</v>
      </c>
      <c r="F27" s="66">
        <v>0</v>
      </c>
      <c r="G27" s="66">
        <f t="shared" ref="G27" si="3">ROUND(F27*D27,1)</f>
        <v>0</v>
      </c>
    </row>
    <row r="28" spans="1:7" s="61" customFormat="1" ht="11.25" customHeight="1" outlineLevel="1">
      <c r="A28" s="62"/>
      <c r="B28" s="62"/>
      <c r="C28" s="64"/>
      <c r="D28" s="63"/>
      <c r="E28" s="62"/>
      <c r="F28" s="62"/>
      <c r="G28" s="62"/>
    </row>
    <row r="29" spans="1:7" s="82" customFormat="1" ht="11.25" customHeight="1" outlineLevel="1">
      <c r="A29" s="83"/>
      <c r="B29" s="83"/>
      <c r="C29" s="85"/>
      <c r="D29" s="84"/>
      <c r="E29" s="83"/>
      <c r="F29" s="83"/>
      <c r="G29" s="83"/>
    </row>
    <row r="30" spans="1:7" s="75" customFormat="1" ht="24" customHeight="1">
      <c r="A30" s="81"/>
      <c r="B30" s="111" t="s">
        <v>206</v>
      </c>
      <c r="C30" s="80" t="s">
        <v>204</v>
      </c>
      <c r="D30" s="79"/>
      <c r="E30" s="78"/>
      <c r="F30" s="77"/>
      <c r="G30" s="76">
        <f>SUBTOTAL(9,G31:G34)</f>
        <v>0</v>
      </c>
    </row>
    <row r="31" spans="1:7" s="70" customFormat="1" ht="9" customHeight="1" outlineLevel="1">
      <c r="A31" s="74"/>
      <c r="B31" s="73"/>
      <c r="C31" s="73"/>
      <c r="D31" s="72"/>
      <c r="E31" s="72"/>
      <c r="F31" s="71"/>
      <c r="G31" s="71"/>
    </row>
    <row r="32" spans="1:7" s="65" customFormat="1" ht="12" customHeight="1" outlineLevel="1">
      <c r="A32" s="69">
        <f>MAX(A27:A31)+1</f>
        <v>4</v>
      </c>
      <c r="B32" s="110" t="s">
        <v>205</v>
      </c>
      <c r="C32" s="68" t="s">
        <v>204</v>
      </c>
      <c r="D32" s="67">
        <v>1</v>
      </c>
      <c r="E32" s="67" t="s">
        <v>33</v>
      </c>
      <c r="F32" s="66">
        <v>0</v>
      </c>
      <c r="G32" s="66">
        <f t="shared" ref="G32" si="4">ROUND(F32*D32,1)</f>
        <v>0</v>
      </c>
    </row>
    <row r="33" spans="1:7" s="61" customFormat="1" ht="11.25" customHeight="1" outlineLevel="1">
      <c r="A33" s="62"/>
      <c r="B33" s="62"/>
      <c r="C33" s="64"/>
      <c r="D33" s="63"/>
      <c r="E33" s="62"/>
      <c r="F33" s="62"/>
      <c r="G33" s="62"/>
    </row>
    <row r="34" spans="1:7" s="82" customFormat="1" ht="11.25" customHeight="1" outlineLevel="1">
      <c r="A34" s="83"/>
      <c r="B34" s="83"/>
      <c r="C34" s="85"/>
      <c r="D34" s="84"/>
      <c r="E34" s="83"/>
      <c r="F34" s="83"/>
      <c r="G34" s="83"/>
    </row>
    <row r="35" spans="1:7" s="75" customFormat="1" ht="24" customHeight="1">
      <c r="A35" s="81"/>
      <c r="B35" s="111" t="s">
        <v>203</v>
      </c>
      <c r="C35" s="80" t="s">
        <v>201</v>
      </c>
      <c r="D35" s="79"/>
      <c r="E35" s="78"/>
      <c r="F35" s="77"/>
      <c r="G35" s="76">
        <f>SUBTOTAL(9,G36:G39)</f>
        <v>0</v>
      </c>
    </row>
    <row r="36" spans="1:7" s="70" customFormat="1" ht="9" customHeight="1" outlineLevel="1">
      <c r="A36" s="74"/>
      <c r="B36" s="73"/>
      <c r="C36" s="73"/>
      <c r="D36" s="72"/>
      <c r="E36" s="72"/>
      <c r="F36" s="71"/>
      <c r="G36" s="71"/>
    </row>
    <row r="37" spans="1:7" s="65" customFormat="1" ht="12" customHeight="1" outlineLevel="1">
      <c r="A37" s="69">
        <f>MAX(A32:A36)+1</f>
        <v>5</v>
      </c>
      <c r="B37" s="110" t="s">
        <v>202</v>
      </c>
      <c r="C37" s="68" t="s">
        <v>201</v>
      </c>
      <c r="D37" s="67">
        <v>1</v>
      </c>
      <c r="E37" s="67" t="s">
        <v>33</v>
      </c>
      <c r="F37" s="66">
        <v>0</v>
      </c>
      <c r="G37" s="66">
        <f t="shared" ref="G37" si="5">ROUND(F37*D37,1)</f>
        <v>0</v>
      </c>
    </row>
    <row r="38" spans="1:7" s="61" customFormat="1" ht="11.25" customHeight="1" outlineLevel="1">
      <c r="A38" s="62"/>
      <c r="B38" s="62"/>
      <c r="C38" s="64"/>
      <c r="D38" s="63"/>
      <c r="E38" s="62"/>
      <c r="F38" s="62"/>
      <c r="G38" s="62"/>
    </row>
    <row r="39" spans="1:7" s="82" customFormat="1" ht="11.25" customHeight="1" outlineLevel="1">
      <c r="A39" s="83"/>
      <c r="B39" s="83"/>
      <c r="C39" s="85"/>
      <c r="D39" s="84"/>
      <c r="E39" s="83"/>
      <c r="F39" s="83"/>
      <c r="G39" s="83"/>
    </row>
    <row r="40" spans="1:7" s="75" customFormat="1" ht="24" customHeight="1">
      <c r="A40" s="81"/>
      <c r="B40" s="111" t="s">
        <v>200</v>
      </c>
      <c r="C40" s="80" t="s">
        <v>198</v>
      </c>
      <c r="D40" s="79"/>
      <c r="E40" s="78"/>
      <c r="F40" s="77"/>
      <c r="G40" s="76">
        <f>SUBTOTAL(9,G41:G44)</f>
        <v>0</v>
      </c>
    </row>
    <row r="41" spans="1:7" s="70" customFormat="1" ht="9" customHeight="1" outlineLevel="1">
      <c r="A41" s="74"/>
      <c r="B41" s="73"/>
      <c r="C41" s="73"/>
      <c r="D41" s="72"/>
      <c r="E41" s="72"/>
      <c r="F41" s="71"/>
      <c r="G41" s="71"/>
    </row>
    <row r="42" spans="1:7" s="65" customFormat="1" ht="12" customHeight="1" outlineLevel="1">
      <c r="A42" s="69">
        <f>MAX(A37:A41)+1</f>
        <v>6</v>
      </c>
      <c r="B42" s="110" t="s">
        <v>199</v>
      </c>
      <c r="C42" s="68" t="s">
        <v>198</v>
      </c>
      <c r="D42" s="67">
        <v>1</v>
      </c>
      <c r="E42" s="67" t="s">
        <v>33</v>
      </c>
      <c r="F42" s="66">
        <v>0</v>
      </c>
      <c r="G42" s="66">
        <f t="shared" ref="G42" si="6">ROUND(F42*D42,1)</f>
        <v>0</v>
      </c>
    </row>
    <row r="43" spans="1:7" s="61" customFormat="1" ht="11.25" customHeight="1" outlineLevel="1">
      <c r="A43" s="62"/>
      <c r="B43" s="62"/>
      <c r="C43" s="64"/>
      <c r="D43" s="63"/>
      <c r="E43" s="62"/>
      <c r="F43" s="62"/>
      <c r="G43" s="62"/>
    </row>
    <row r="44" spans="1:7" s="82" customFormat="1" ht="11.25" customHeight="1" outlineLevel="1">
      <c r="A44" s="83"/>
      <c r="B44" s="83"/>
      <c r="C44" s="85"/>
      <c r="D44" s="84"/>
      <c r="E44" s="83"/>
      <c r="F44" s="83"/>
      <c r="G44" s="83"/>
    </row>
    <row r="45" spans="1:7" s="75" customFormat="1" ht="24" customHeight="1">
      <c r="A45" s="81"/>
      <c r="B45" s="111" t="s">
        <v>197</v>
      </c>
      <c r="C45" s="80" t="s">
        <v>195</v>
      </c>
      <c r="D45" s="79"/>
      <c r="E45" s="78"/>
      <c r="F45" s="77"/>
      <c r="G45" s="76">
        <f>SUBTOTAL(9,G46:G49)</f>
        <v>0</v>
      </c>
    </row>
    <row r="46" spans="1:7" s="70" customFormat="1" ht="9" customHeight="1" outlineLevel="1">
      <c r="A46" s="74"/>
      <c r="B46" s="73"/>
      <c r="C46" s="73"/>
      <c r="D46" s="72"/>
      <c r="E46" s="72"/>
      <c r="F46" s="71"/>
      <c r="G46" s="71"/>
    </row>
    <row r="47" spans="1:7" s="65" customFormat="1" ht="12.75" outlineLevel="1">
      <c r="A47" s="69">
        <f>MAX(A42:A46)+1</f>
        <v>7</v>
      </c>
      <c r="B47" s="110" t="s">
        <v>196</v>
      </c>
      <c r="C47" s="68" t="s">
        <v>195</v>
      </c>
      <c r="D47" s="67">
        <v>1</v>
      </c>
      <c r="E47" s="67" t="s">
        <v>33</v>
      </c>
      <c r="F47" s="66">
        <v>0</v>
      </c>
      <c r="G47" s="66">
        <f t="shared" ref="G47" si="7">ROUND(F47*D47,1)</f>
        <v>0</v>
      </c>
    </row>
    <row r="48" spans="1:7" s="61" customFormat="1" ht="11.25" customHeight="1" outlineLevel="1">
      <c r="A48" s="62"/>
      <c r="B48" s="62"/>
      <c r="C48" s="64"/>
      <c r="D48" s="63"/>
      <c r="E48" s="62"/>
      <c r="F48" s="62"/>
      <c r="G48" s="62"/>
    </row>
    <row r="49" spans="1:7" s="82" customFormat="1" ht="11.25" customHeight="1" outlineLevel="1">
      <c r="A49" s="83"/>
      <c r="B49" s="83"/>
      <c r="C49" s="85"/>
      <c r="D49" s="84"/>
      <c r="E49" s="83"/>
      <c r="F49" s="83"/>
      <c r="G49" s="83"/>
    </row>
    <row r="50" spans="1:7" s="75" customFormat="1" ht="24" customHeight="1">
      <c r="A50" s="81"/>
      <c r="B50" s="111" t="s">
        <v>194</v>
      </c>
      <c r="C50" s="80" t="s">
        <v>193</v>
      </c>
      <c r="D50" s="79"/>
      <c r="E50" s="78"/>
      <c r="F50" s="77"/>
      <c r="G50" s="76">
        <f>SUBTOTAL(9,G51:G54)</f>
        <v>0</v>
      </c>
    </row>
    <row r="51" spans="1:7" s="70" customFormat="1" ht="9" customHeight="1" outlineLevel="1">
      <c r="A51" s="74"/>
      <c r="B51" s="73"/>
      <c r="C51" s="73"/>
      <c r="D51" s="72"/>
      <c r="E51" s="72"/>
      <c r="F51" s="71"/>
      <c r="G51" s="71"/>
    </row>
    <row r="52" spans="1:7" s="65" customFormat="1" ht="12" customHeight="1" outlineLevel="1">
      <c r="A52" s="69">
        <f>MAX(A47:A51)+1</f>
        <v>8</v>
      </c>
      <c r="B52" s="110" t="s">
        <v>192</v>
      </c>
      <c r="C52" s="68" t="s">
        <v>191</v>
      </c>
      <c r="D52" s="67">
        <v>1</v>
      </c>
      <c r="E52" s="67" t="s">
        <v>33</v>
      </c>
      <c r="F52" s="66">
        <v>0</v>
      </c>
      <c r="G52" s="66">
        <f t="shared" ref="G52" si="8">ROUND(F52*D52,1)</f>
        <v>0</v>
      </c>
    </row>
    <row r="53" spans="1:7" s="61" customFormat="1" ht="11.25" customHeight="1" outlineLevel="1">
      <c r="A53" s="62"/>
      <c r="B53" s="62"/>
      <c r="C53" s="64"/>
      <c r="D53" s="63"/>
      <c r="E53" s="62"/>
      <c r="F53" s="62"/>
      <c r="G53" s="62"/>
    </row>
    <row r="54" spans="1:7" s="82" customFormat="1" ht="11.25" customHeight="1" outlineLevel="1">
      <c r="A54" s="83"/>
      <c r="B54" s="83"/>
      <c r="C54" s="85"/>
      <c r="D54" s="84"/>
      <c r="E54" s="83"/>
      <c r="F54" s="83"/>
      <c r="G54" s="83"/>
    </row>
    <row r="55" spans="1:7" s="75" customFormat="1" ht="24" customHeight="1">
      <c r="A55" s="81"/>
      <c r="B55" s="111" t="s">
        <v>190</v>
      </c>
      <c r="C55" s="80" t="s">
        <v>188</v>
      </c>
      <c r="D55" s="79"/>
      <c r="E55" s="78"/>
      <c r="F55" s="77"/>
      <c r="G55" s="76">
        <f>SUBTOTAL(9,G56:G59)</f>
        <v>0</v>
      </c>
    </row>
    <row r="56" spans="1:7" s="70" customFormat="1" ht="9" customHeight="1" outlineLevel="1">
      <c r="A56" s="74"/>
      <c r="B56" s="73"/>
      <c r="C56" s="73"/>
      <c r="D56" s="72"/>
      <c r="E56" s="72"/>
      <c r="F56" s="71"/>
      <c r="G56" s="71"/>
    </row>
    <row r="57" spans="1:7" s="65" customFormat="1" ht="12" customHeight="1" outlineLevel="1">
      <c r="A57" s="69">
        <f>MAX(A52:A56)+1</f>
        <v>9</v>
      </c>
      <c r="B57" s="110" t="s">
        <v>189</v>
      </c>
      <c r="C57" s="68" t="s">
        <v>188</v>
      </c>
      <c r="D57" s="67">
        <v>1</v>
      </c>
      <c r="E57" s="67" t="s">
        <v>33</v>
      </c>
      <c r="F57" s="66">
        <v>0</v>
      </c>
      <c r="G57" s="66">
        <f t="shared" ref="G57" si="9">ROUND(F57*D57,1)</f>
        <v>0</v>
      </c>
    </row>
    <row r="58" spans="1:7" s="61" customFormat="1" ht="11.25" customHeight="1" outlineLevel="1">
      <c r="A58" s="62"/>
      <c r="B58" s="62"/>
      <c r="C58" s="64"/>
      <c r="D58" s="63"/>
      <c r="E58" s="62"/>
      <c r="F58" s="62"/>
      <c r="G58" s="62"/>
    </row>
    <row r="59" spans="1:7" s="82" customFormat="1" ht="11.25" customHeight="1" outlineLevel="1">
      <c r="A59" s="83"/>
      <c r="B59" s="83"/>
      <c r="C59" s="85"/>
      <c r="D59" s="84"/>
      <c r="E59" s="83"/>
      <c r="F59" s="83"/>
      <c r="G59" s="83"/>
    </row>
    <row r="60" spans="1:7" s="75" customFormat="1" ht="24" customHeight="1">
      <c r="A60" s="81"/>
      <c r="B60" s="111" t="s">
        <v>187</v>
      </c>
      <c r="C60" s="80" t="s">
        <v>186</v>
      </c>
      <c r="D60" s="79"/>
      <c r="E60" s="78"/>
      <c r="F60" s="77"/>
      <c r="G60" s="76">
        <f>SUBTOTAL(9,G61:G65)</f>
        <v>0</v>
      </c>
    </row>
    <row r="61" spans="1:7" s="70" customFormat="1" ht="9" customHeight="1" outlineLevel="1">
      <c r="A61" s="74"/>
      <c r="B61" s="73"/>
      <c r="C61" s="73"/>
      <c r="D61" s="72"/>
      <c r="E61" s="72"/>
      <c r="F61" s="71"/>
      <c r="G61" s="71"/>
    </row>
    <row r="62" spans="1:7" s="65" customFormat="1" ht="12" customHeight="1" outlineLevel="1">
      <c r="A62" s="69">
        <f>MAX(A18:A61)+1</f>
        <v>10</v>
      </c>
      <c r="B62" s="110" t="s">
        <v>185</v>
      </c>
      <c r="C62" s="68" t="s">
        <v>36</v>
      </c>
      <c r="D62" s="67">
        <v>1</v>
      </c>
      <c r="E62" s="67" t="s">
        <v>33</v>
      </c>
      <c r="F62" s="66">
        <v>0</v>
      </c>
      <c r="G62" s="66">
        <f>ROUND(F62*D62,1)</f>
        <v>0</v>
      </c>
    </row>
    <row r="63" spans="1:7" s="65" customFormat="1" ht="102" outlineLevel="1">
      <c r="A63" s="69"/>
      <c r="B63" s="110"/>
      <c r="C63" s="68" t="s">
        <v>35</v>
      </c>
      <c r="D63" s="67"/>
      <c r="E63" s="67"/>
      <c r="F63" s="66"/>
      <c r="G63" s="66"/>
    </row>
    <row r="64" spans="1:7" s="65" customFormat="1" ht="63.75" outlineLevel="1">
      <c r="A64" s="69">
        <f>MAX(A18:A63)+1</f>
        <v>11</v>
      </c>
      <c r="B64" s="110" t="s">
        <v>185</v>
      </c>
      <c r="C64" s="68" t="s">
        <v>34</v>
      </c>
      <c r="D64" s="67">
        <v>1</v>
      </c>
      <c r="E64" s="67" t="s">
        <v>33</v>
      </c>
      <c r="F64" s="66">
        <v>0</v>
      </c>
      <c r="G64" s="66">
        <f>ROUND(F64*D64,1)</f>
        <v>0</v>
      </c>
    </row>
    <row r="65" spans="1:7" s="61" customFormat="1" ht="11.25" customHeight="1" outlineLevel="1">
      <c r="A65" s="62"/>
      <c r="B65" s="62"/>
      <c r="C65" s="64"/>
      <c r="D65" s="63"/>
      <c r="E65" s="62"/>
      <c r="F65" s="62"/>
      <c r="G65" s="62"/>
    </row>
    <row r="66" spans="1:7" s="39" customFormat="1" ht="24.75" hidden="1" customHeight="1">
      <c r="A66" s="60"/>
      <c r="B66" s="60"/>
      <c r="C66" s="59"/>
      <c r="D66" s="58"/>
      <c r="E66" s="58"/>
      <c r="F66" s="58"/>
      <c r="G66" s="57"/>
    </row>
    <row r="67" spans="1:7" s="39" customFormat="1" ht="24.75" customHeight="1">
      <c r="A67" s="42" t="s">
        <v>32</v>
      </c>
      <c r="B67" s="42"/>
      <c r="C67" s="44"/>
      <c r="D67" s="56"/>
      <c r="E67" s="56"/>
      <c r="F67" s="56"/>
      <c r="G67" s="40">
        <f>SUBTOTAL(9,G13:G66)</f>
        <v>0</v>
      </c>
    </row>
    <row r="68" spans="1:7" s="49" customFormat="1" ht="12">
      <c r="A68" s="55"/>
      <c r="B68" s="55"/>
      <c r="C68" s="54"/>
      <c r="D68" s="53"/>
      <c r="E68" s="52"/>
      <c r="F68" s="51"/>
      <c r="G68" s="50"/>
    </row>
    <row r="69" spans="1:7" s="45" customFormat="1" ht="20.25" customHeight="1">
      <c r="A69" s="48"/>
      <c r="B69" s="48"/>
      <c r="C69" s="48" t="s">
        <v>31</v>
      </c>
      <c r="D69" s="47">
        <v>0.21</v>
      </c>
      <c r="E69" s="341">
        <f>G67</f>
        <v>0</v>
      </c>
      <c r="F69" s="341"/>
      <c r="G69" s="46">
        <f>ROUND(D69*E69,0)</f>
        <v>0</v>
      </c>
    </row>
    <row r="70" spans="1:7" s="45" customFormat="1" ht="20.25" customHeight="1">
      <c r="A70" s="48"/>
      <c r="B70" s="48"/>
      <c r="C70" s="48" t="s">
        <v>30</v>
      </c>
      <c r="D70" s="47">
        <v>0.15</v>
      </c>
      <c r="E70" s="341"/>
      <c r="F70" s="341"/>
      <c r="G70" s="46">
        <f>ROUND(D70*E70,0)</f>
        <v>0</v>
      </c>
    </row>
    <row r="71" spans="1:7" s="39" customFormat="1" ht="24.75" customHeight="1">
      <c r="A71" s="42" t="s">
        <v>29</v>
      </c>
      <c r="B71" s="42"/>
      <c r="C71" s="44"/>
      <c r="D71" s="43"/>
      <c r="E71" s="42"/>
      <c r="F71" s="41"/>
      <c r="G71" s="40">
        <f>SUM(G67:G70)</f>
        <v>0</v>
      </c>
    </row>
    <row r="72" spans="1:7" s="34" customFormat="1" ht="11.25">
      <c r="A72" s="35"/>
      <c r="B72" s="35"/>
      <c r="C72" s="38"/>
      <c r="D72" s="37"/>
      <c r="E72" s="35"/>
      <c r="F72" s="36"/>
      <c r="G72" s="35"/>
    </row>
    <row r="73" spans="1:7" s="34" customFormat="1" ht="11.25">
      <c r="A73" s="35"/>
      <c r="B73" s="35"/>
      <c r="C73" s="38"/>
      <c r="D73" s="37"/>
      <c r="E73" s="35"/>
      <c r="F73" s="36"/>
      <c r="G73" s="35"/>
    </row>
    <row r="74" spans="1:7" s="106" customFormat="1" ht="12">
      <c r="A74" s="29" t="s">
        <v>27</v>
      </c>
      <c r="B74" s="29"/>
      <c r="C74" s="109"/>
      <c r="D74" s="108"/>
      <c r="E74" s="29"/>
      <c r="F74" s="107"/>
      <c r="G74" s="29"/>
    </row>
  </sheetData>
  <mergeCells count="7">
    <mergeCell ref="E70:F70"/>
    <mergeCell ref="A1:C2"/>
    <mergeCell ref="D1:G1"/>
    <mergeCell ref="D2:G2"/>
    <mergeCell ref="A8:G8"/>
    <mergeCell ref="A10:G10"/>
    <mergeCell ref="E69:F69"/>
  </mergeCells>
  <pageMargins left="0.78740157480314965" right="0.59055118110236227" top="0.98425196850393704" bottom="0.78740157480314965" header="0.78740157480314965" footer="0"/>
  <pageSetup paperSize="9" scale="88" fitToHeight="0" orientation="portrait" horizontalDpi="1200" verticalDpi="0" r:id="rId1"/>
  <headerFooter alignWithMargins="0">
    <oddHeader>&amp;L&amp;10  &amp;"Arial,Obyčejné"Městská část Praha - Čakovice, Nám.25.března 121/1, Praha 9 – Čakovice&amp;R&amp;"Arial,Obyčejné"&amp;10Strana č.&amp;P /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15</vt:i4>
      </vt:variant>
    </vt:vector>
  </HeadingPairs>
  <TitlesOfParts>
    <vt:vector size="23" baseType="lpstr">
      <vt:lpstr>Rek</vt:lpstr>
      <vt:lpstr>D.1.1 až 3</vt:lpstr>
      <vt:lpstr>D.1.4.a</vt:lpstr>
      <vt:lpstr>D.1.4.b</vt:lpstr>
      <vt:lpstr>D.1.4.c.A</vt:lpstr>
      <vt:lpstr>D.1.4.c.B</vt:lpstr>
      <vt:lpstr>D.1.4.d</vt:lpstr>
      <vt:lpstr>VRN</vt:lpstr>
      <vt:lpstr>'D.1.1 až 3'!Názvy_tisku</vt:lpstr>
      <vt:lpstr>D.1.4.a!Názvy_tisku</vt:lpstr>
      <vt:lpstr>D.1.4.b!Názvy_tisku</vt:lpstr>
      <vt:lpstr>D.1.4.c.A!Názvy_tisku</vt:lpstr>
      <vt:lpstr>D.1.4.c.B!Názvy_tisku</vt:lpstr>
      <vt:lpstr>D.1.4.d!Názvy_tisku</vt:lpstr>
      <vt:lpstr>VRN!Názvy_tisku</vt:lpstr>
      <vt:lpstr>'D.1.1 až 3'!Oblast_tisku</vt:lpstr>
      <vt:lpstr>D.1.4.a!Oblast_tisku</vt:lpstr>
      <vt:lpstr>D.1.4.b!Oblast_tisku</vt:lpstr>
      <vt:lpstr>D.1.4.c.A!Oblast_tisku</vt:lpstr>
      <vt:lpstr>D.1.4.c.B!Oblast_tisku</vt:lpstr>
      <vt:lpstr>D.1.4.d!Oblast_tisku</vt:lpstr>
      <vt:lpstr>Rek!Oblast_tisku</vt:lpstr>
      <vt:lpstr>VRN!Oblast_tisku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2009-10-03T08:50:20Z</dcterms:created>
  <dcterms:modified xsi:type="dcterms:W3CDTF">2017-04-22T20:16:47Z</dcterms:modified>
</cp:coreProperties>
</file>